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50" yWindow="570" windowWidth="19440" windowHeight="11760"/>
  </bookViews>
  <sheets>
    <sheet name="6 дней " sheetId="38" r:id="rId1"/>
  </sheets>
  <calcPr calcId="145621"/>
</workbook>
</file>

<file path=xl/calcChain.xml><?xml version="1.0" encoding="utf-8"?>
<calcChain xmlns="http://schemas.openxmlformats.org/spreadsheetml/2006/main">
  <c r="C220" i="38" l="1"/>
  <c r="C33" i="38"/>
  <c r="D17" i="38" l="1"/>
  <c r="E17" i="38"/>
  <c r="F17" i="38"/>
  <c r="G17" i="38"/>
  <c r="H17" i="38"/>
  <c r="I17" i="38"/>
  <c r="J17" i="38"/>
  <c r="K17" i="38"/>
  <c r="L17" i="38"/>
  <c r="M17" i="38"/>
  <c r="N17" i="38"/>
  <c r="O17" i="38"/>
  <c r="P17" i="38"/>
  <c r="Q17" i="38"/>
  <c r="R17" i="38"/>
  <c r="S17" i="38"/>
  <c r="T17" i="38"/>
  <c r="U17" i="38"/>
  <c r="C17" i="38"/>
  <c r="C154" i="38" l="1"/>
  <c r="U318" i="38" l="1"/>
  <c r="T318" i="38"/>
  <c r="S318" i="38"/>
  <c r="R318" i="38"/>
  <c r="Q318" i="38"/>
  <c r="P318" i="38"/>
  <c r="O318" i="38"/>
  <c r="N318" i="38"/>
  <c r="M318" i="38"/>
  <c r="L318" i="38"/>
  <c r="K318" i="38"/>
  <c r="J318" i="38"/>
  <c r="I318" i="38"/>
  <c r="H318" i="38"/>
  <c r="G318" i="38"/>
  <c r="F318" i="38"/>
  <c r="E318" i="38"/>
  <c r="D318" i="38"/>
  <c r="C318" i="38"/>
  <c r="D262" i="38"/>
  <c r="E262" i="38"/>
  <c r="F262" i="38"/>
  <c r="G262" i="38"/>
  <c r="H262" i="38"/>
  <c r="I262" i="38"/>
  <c r="J262" i="38"/>
  <c r="K262" i="38"/>
  <c r="L262" i="38"/>
  <c r="M262" i="38"/>
  <c r="N262" i="38"/>
  <c r="O262" i="38"/>
  <c r="P262" i="38"/>
  <c r="Q262" i="38"/>
  <c r="R262" i="38"/>
  <c r="S262" i="38"/>
  <c r="T262" i="38"/>
  <c r="U262" i="38"/>
  <c r="C262" i="38"/>
  <c r="D208" i="38"/>
  <c r="E208" i="38"/>
  <c r="F208" i="38"/>
  <c r="G208" i="38"/>
  <c r="H208" i="38"/>
  <c r="I208" i="38"/>
  <c r="J208" i="38"/>
  <c r="K208" i="38"/>
  <c r="L208" i="38"/>
  <c r="M208" i="38"/>
  <c r="N208" i="38"/>
  <c r="O208" i="38"/>
  <c r="P208" i="38"/>
  <c r="Q208" i="38"/>
  <c r="R208" i="38"/>
  <c r="S208" i="38"/>
  <c r="T208" i="38"/>
  <c r="U208" i="38"/>
  <c r="C208" i="38"/>
  <c r="D131" i="38"/>
  <c r="E131" i="38"/>
  <c r="F131" i="38"/>
  <c r="G131" i="38"/>
  <c r="H131" i="38"/>
  <c r="I131" i="38"/>
  <c r="J131" i="38"/>
  <c r="K131" i="38"/>
  <c r="L131" i="38"/>
  <c r="M131" i="38"/>
  <c r="N131" i="38"/>
  <c r="O131" i="38"/>
  <c r="P131" i="38"/>
  <c r="Q131" i="38"/>
  <c r="R131" i="38"/>
  <c r="S131" i="38"/>
  <c r="T131" i="38"/>
  <c r="U131" i="38"/>
  <c r="C131" i="38"/>
  <c r="D74" i="38"/>
  <c r="E74" i="38"/>
  <c r="F74" i="38"/>
  <c r="G74" i="38"/>
  <c r="H74" i="38"/>
  <c r="I74" i="38"/>
  <c r="J74" i="38"/>
  <c r="K74" i="38"/>
  <c r="L74" i="38"/>
  <c r="M74" i="38"/>
  <c r="N74" i="38"/>
  <c r="O74" i="38"/>
  <c r="P74" i="38"/>
  <c r="Q74" i="38"/>
  <c r="R74" i="38"/>
  <c r="S74" i="38"/>
  <c r="T74" i="38"/>
  <c r="U74" i="38"/>
  <c r="C74" i="38"/>
  <c r="D20" i="38"/>
  <c r="E20" i="38"/>
  <c r="F20" i="38"/>
  <c r="G20" i="38"/>
  <c r="H20" i="38"/>
  <c r="I20" i="38"/>
  <c r="J20" i="38"/>
  <c r="K20" i="38"/>
  <c r="L20" i="38"/>
  <c r="M20" i="38"/>
  <c r="N20" i="38"/>
  <c r="O20" i="38"/>
  <c r="P20" i="38"/>
  <c r="Q20" i="38"/>
  <c r="R20" i="38"/>
  <c r="S20" i="38"/>
  <c r="T20" i="38"/>
  <c r="U20" i="38"/>
  <c r="C20" i="38"/>
  <c r="C178" i="38" l="1"/>
  <c r="C287" i="38" l="1"/>
  <c r="D259" i="38"/>
  <c r="E259" i="38"/>
  <c r="F259" i="38"/>
  <c r="G259" i="38"/>
  <c r="H259" i="38"/>
  <c r="I259" i="38"/>
  <c r="J259" i="38"/>
  <c r="K259" i="38"/>
  <c r="L259" i="38"/>
  <c r="M259" i="38"/>
  <c r="N259" i="38"/>
  <c r="O259" i="38"/>
  <c r="P259" i="38"/>
  <c r="Q259" i="38"/>
  <c r="R259" i="38"/>
  <c r="S259" i="38"/>
  <c r="T259" i="38"/>
  <c r="U259" i="38"/>
  <c r="C259" i="38"/>
  <c r="D220" i="38"/>
  <c r="E220" i="38"/>
  <c r="F220" i="38"/>
  <c r="G220" i="38"/>
  <c r="H220" i="38"/>
  <c r="I220" i="38"/>
  <c r="J220" i="38"/>
  <c r="K220" i="38"/>
  <c r="L220" i="38"/>
  <c r="M220" i="38"/>
  <c r="N220" i="38"/>
  <c r="O220" i="38"/>
  <c r="P220" i="38"/>
  <c r="Q220" i="38"/>
  <c r="R220" i="38"/>
  <c r="S220" i="38"/>
  <c r="T220" i="38"/>
  <c r="U220" i="38"/>
  <c r="D326" i="38"/>
  <c r="C326" i="38"/>
  <c r="D165" i="38"/>
  <c r="D117" i="38"/>
  <c r="E117" i="38"/>
  <c r="F117" i="38"/>
  <c r="G117" i="38"/>
  <c r="H117" i="38"/>
  <c r="I117" i="38"/>
  <c r="J117" i="38"/>
  <c r="K117" i="38"/>
  <c r="L117" i="38"/>
  <c r="M117" i="38"/>
  <c r="N117" i="38"/>
  <c r="O117" i="38"/>
  <c r="P117" i="38"/>
  <c r="Q117" i="38"/>
  <c r="R117" i="38"/>
  <c r="S117" i="38"/>
  <c r="T117" i="38"/>
  <c r="U117" i="38"/>
  <c r="C117" i="38"/>
  <c r="G304" i="38"/>
  <c r="G300" i="38"/>
  <c r="G287" i="38"/>
  <c r="D157" i="38"/>
  <c r="E157" i="38"/>
  <c r="F157" i="38"/>
  <c r="G157" i="38"/>
  <c r="H157" i="38"/>
  <c r="I157" i="38"/>
  <c r="J157" i="38"/>
  <c r="K157" i="38"/>
  <c r="L157" i="38"/>
  <c r="M157" i="38"/>
  <c r="N157" i="38"/>
  <c r="O157" i="38"/>
  <c r="P157" i="38"/>
  <c r="Q157" i="38"/>
  <c r="R157" i="38"/>
  <c r="S157" i="38"/>
  <c r="T157" i="38"/>
  <c r="U157" i="38"/>
  <c r="C157" i="38"/>
  <c r="D154" i="38"/>
  <c r="E154" i="38"/>
  <c r="F154" i="38"/>
  <c r="G154" i="38"/>
  <c r="H154" i="38"/>
  <c r="I154" i="38"/>
  <c r="J154" i="38"/>
  <c r="K154" i="38"/>
  <c r="L154" i="38"/>
  <c r="M154" i="38"/>
  <c r="N154" i="38"/>
  <c r="O154" i="38"/>
  <c r="P154" i="38"/>
  <c r="Q154" i="38"/>
  <c r="R154" i="38"/>
  <c r="S154" i="38"/>
  <c r="T154" i="38"/>
  <c r="U154" i="38"/>
  <c r="C128" i="38"/>
  <c r="C304" i="38" l="1"/>
  <c r="C300" i="38"/>
  <c r="C290" i="38"/>
  <c r="C305" i="38" l="1"/>
  <c r="D315" i="38" l="1"/>
  <c r="E315" i="38"/>
  <c r="F315" i="38"/>
  <c r="G315" i="38"/>
  <c r="H315" i="38"/>
  <c r="I315" i="38"/>
  <c r="J315" i="38"/>
  <c r="K315" i="38"/>
  <c r="L315" i="38"/>
  <c r="M315" i="38"/>
  <c r="N315" i="38"/>
  <c r="O315" i="38"/>
  <c r="P315" i="38"/>
  <c r="Q315" i="38"/>
  <c r="R315" i="38"/>
  <c r="S315" i="38"/>
  <c r="T315" i="38"/>
  <c r="U315" i="38"/>
  <c r="C315" i="38"/>
  <c r="E326" i="38"/>
  <c r="F326" i="38"/>
  <c r="G326" i="38"/>
  <c r="H326" i="38"/>
  <c r="I326" i="38"/>
  <c r="J326" i="38"/>
  <c r="K326" i="38"/>
  <c r="L326" i="38"/>
  <c r="M326" i="38"/>
  <c r="N326" i="38"/>
  <c r="O326" i="38"/>
  <c r="P326" i="38"/>
  <c r="Q326" i="38"/>
  <c r="R326" i="38"/>
  <c r="S326" i="38"/>
  <c r="T326" i="38"/>
  <c r="U326" i="38"/>
  <c r="D304" i="38"/>
  <c r="E304" i="38"/>
  <c r="F304" i="38"/>
  <c r="H304" i="38"/>
  <c r="I304" i="38"/>
  <c r="J304" i="38"/>
  <c r="K304" i="38"/>
  <c r="L304" i="38"/>
  <c r="M304" i="38"/>
  <c r="N304" i="38"/>
  <c r="O304" i="38"/>
  <c r="P304" i="38"/>
  <c r="Q304" i="38"/>
  <c r="R304" i="38"/>
  <c r="S304" i="38"/>
  <c r="T304" i="38"/>
  <c r="U304" i="38"/>
  <c r="D168" i="38"/>
  <c r="E165" i="38"/>
  <c r="E168" i="38" s="1"/>
  <c r="F165" i="38"/>
  <c r="F168" i="38" s="1"/>
  <c r="G165" i="38"/>
  <c r="G168" i="38" s="1"/>
  <c r="H165" i="38"/>
  <c r="H168" i="38" s="1"/>
  <c r="I165" i="38"/>
  <c r="I168" i="38" s="1"/>
  <c r="J165" i="38"/>
  <c r="J168" i="38" s="1"/>
  <c r="K165" i="38"/>
  <c r="K168" i="38" s="1"/>
  <c r="L165" i="38"/>
  <c r="L168" i="38" s="1"/>
  <c r="M165" i="38"/>
  <c r="M168" i="38" s="1"/>
  <c r="N165" i="38"/>
  <c r="N168" i="38" s="1"/>
  <c r="O165" i="38"/>
  <c r="O168" i="38" s="1"/>
  <c r="P165" i="38"/>
  <c r="P168" i="38" s="1"/>
  <c r="Q165" i="38"/>
  <c r="Q168" i="38" s="1"/>
  <c r="R165" i="38"/>
  <c r="R168" i="38" s="1"/>
  <c r="S165" i="38"/>
  <c r="S168" i="38" s="1"/>
  <c r="T165" i="38"/>
  <c r="T168" i="38" s="1"/>
  <c r="U165" i="38"/>
  <c r="U168" i="38" s="1"/>
  <c r="C168" i="38"/>
  <c r="C144" i="38"/>
  <c r="D45" i="38"/>
  <c r="E45" i="38"/>
  <c r="F45" i="38"/>
  <c r="G45" i="38"/>
  <c r="H45" i="38"/>
  <c r="I45" i="38"/>
  <c r="J45" i="38"/>
  <c r="K45" i="38"/>
  <c r="L45" i="38"/>
  <c r="M45" i="38"/>
  <c r="N45" i="38"/>
  <c r="O45" i="38"/>
  <c r="P45" i="38"/>
  <c r="Q45" i="38"/>
  <c r="R45" i="38"/>
  <c r="S45" i="38"/>
  <c r="T45" i="38"/>
  <c r="U45" i="38"/>
  <c r="C45" i="38"/>
  <c r="D33" i="38"/>
  <c r="E33" i="38"/>
  <c r="F33" i="38"/>
  <c r="G33" i="38"/>
  <c r="H33" i="38"/>
  <c r="I33" i="38"/>
  <c r="J33" i="38"/>
  <c r="K33" i="38"/>
  <c r="L33" i="38"/>
  <c r="M33" i="38"/>
  <c r="N33" i="38"/>
  <c r="O33" i="38"/>
  <c r="P33" i="38"/>
  <c r="Q33" i="38"/>
  <c r="R33" i="38"/>
  <c r="S33" i="38"/>
  <c r="T33" i="38"/>
  <c r="U33" i="38"/>
  <c r="D28" i="38"/>
  <c r="E28" i="38"/>
  <c r="F28" i="38"/>
  <c r="G28" i="38"/>
  <c r="H28" i="38"/>
  <c r="I28" i="38"/>
  <c r="J28" i="38"/>
  <c r="K28" i="38"/>
  <c r="L28" i="38"/>
  <c r="M28" i="38"/>
  <c r="N28" i="38"/>
  <c r="O28" i="38"/>
  <c r="P28" i="38"/>
  <c r="Q28" i="38"/>
  <c r="R28" i="38"/>
  <c r="S28" i="38"/>
  <c r="T28" i="38"/>
  <c r="U28" i="38"/>
  <c r="U300" i="38"/>
  <c r="T300" i="38"/>
  <c r="S300" i="38"/>
  <c r="R300" i="38"/>
  <c r="Q300" i="38"/>
  <c r="P300" i="38"/>
  <c r="O300" i="38"/>
  <c r="N300" i="38"/>
  <c r="M300" i="38"/>
  <c r="L300" i="38"/>
  <c r="K300" i="38"/>
  <c r="J300" i="38"/>
  <c r="I300" i="38"/>
  <c r="H300" i="38"/>
  <c r="F300" i="38"/>
  <c r="E300" i="38"/>
  <c r="D300" i="38"/>
  <c r="U290" i="38"/>
  <c r="T290" i="38"/>
  <c r="S290" i="38"/>
  <c r="R290" i="38"/>
  <c r="Q290" i="38"/>
  <c r="P290" i="38"/>
  <c r="O290" i="38"/>
  <c r="N290" i="38"/>
  <c r="M290" i="38"/>
  <c r="L290" i="38"/>
  <c r="K290" i="38"/>
  <c r="J290" i="38"/>
  <c r="I290" i="38"/>
  <c r="H290" i="38"/>
  <c r="G290" i="38"/>
  <c r="G305" i="38" s="1"/>
  <c r="F290" i="38"/>
  <c r="E290" i="38"/>
  <c r="D290" i="38"/>
  <c r="U287" i="38"/>
  <c r="T287" i="38"/>
  <c r="S287" i="38"/>
  <c r="R287" i="38"/>
  <c r="Q287" i="38"/>
  <c r="P287" i="38"/>
  <c r="O287" i="38"/>
  <c r="N287" i="38"/>
  <c r="M287" i="38"/>
  <c r="L287" i="38"/>
  <c r="K287" i="38"/>
  <c r="J287" i="38"/>
  <c r="I287" i="38"/>
  <c r="H287" i="38"/>
  <c r="F287" i="38"/>
  <c r="E287" i="38"/>
  <c r="D287" i="38"/>
  <c r="U276" i="38"/>
  <c r="T276" i="38"/>
  <c r="S276" i="38"/>
  <c r="R276" i="38"/>
  <c r="Q276" i="38"/>
  <c r="P276" i="38"/>
  <c r="O276" i="38"/>
  <c r="N276" i="38"/>
  <c r="M276" i="38"/>
  <c r="L276" i="38"/>
  <c r="K276" i="38"/>
  <c r="J276" i="38"/>
  <c r="I276" i="38"/>
  <c r="H276" i="38"/>
  <c r="G276" i="38"/>
  <c r="F276" i="38"/>
  <c r="E276" i="38"/>
  <c r="D276" i="38"/>
  <c r="C276" i="38"/>
  <c r="U271" i="38"/>
  <c r="T271" i="38"/>
  <c r="S271" i="38"/>
  <c r="R271" i="38"/>
  <c r="Q271" i="38"/>
  <c r="P271" i="38"/>
  <c r="O271" i="38"/>
  <c r="N271" i="38"/>
  <c r="M271" i="38"/>
  <c r="L271" i="38"/>
  <c r="K271" i="38"/>
  <c r="J271" i="38"/>
  <c r="I271" i="38"/>
  <c r="H271" i="38"/>
  <c r="G271" i="38"/>
  <c r="F271" i="38"/>
  <c r="E271" i="38"/>
  <c r="D271" i="38"/>
  <c r="U247" i="38"/>
  <c r="T247" i="38"/>
  <c r="S247" i="38"/>
  <c r="R247" i="38"/>
  <c r="Q247" i="38"/>
  <c r="P247" i="38"/>
  <c r="O247" i="38"/>
  <c r="N247" i="38"/>
  <c r="M247" i="38"/>
  <c r="L247" i="38"/>
  <c r="K247" i="38"/>
  <c r="J247" i="38"/>
  <c r="I247" i="38"/>
  <c r="H247" i="38"/>
  <c r="G247" i="38"/>
  <c r="F247" i="38"/>
  <c r="E247" i="38"/>
  <c r="D247" i="38"/>
  <c r="C247" i="38"/>
  <c r="U243" i="38"/>
  <c r="T243" i="38"/>
  <c r="S243" i="38"/>
  <c r="R243" i="38"/>
  <c r="Q243" i="38"/>
  <c r="P243" i="38"/>
  <c r="O243" i="38"/>
  <c r="N243" i="38"/>
  <c r="M243" i="38"/>
  <c r="L243" i="38"/>
  <c r="K243" i="38"/>
  <c r="J243" i="38"/>
  <c r="I243" i="38"/>
  <c r="H243" i="38"/>
  <c r="G243" i="38"/>
  <c r="F243" i="38"/>
  <c r="E243" i="38"/>
  <c r="D243" i="38"/>
  <c r="U234" i="38"/>
  <c r="T234" i="38"/>
  <c r="S234" i="38"/>
  <c r="R234" i="38"/>
  <c r="Q234" i="38"/>
  <c r="P234" i="38"/>
  <c r="O234" i="38"/>
  <c r="N234" i="38"/>
  <c r="M234" i="38"/>
  <c r="L234" i="38"/>
  <c r="K234" i="38"/>
  <c r="J234" i="38"/>
  <c r="I234" i="38"/>
  <c r="H234" i="38"/>
  <c r="G234" i="38"/>
  <c r="F234" i="38"/>
  <c r="E234" i="38"/>
  <c r="D234" i="38"/>
  <c r="C234" i="38"/>
  <c r="U231" i="38"/>
  <c r="T231" i="38"/>
  <c r="S231" i="38"/>
  <c r="R231" i="38"/>
  <c r="Q231" i="38"/>
  <c r="P231" i="38"/>
  <c r="O231" i="38"/>
  <c r="N231" i="38"/>
  <c r="M231" i="38"/>
  <c r="L231" i="38"/>
  <c r="K231" i="38"/>
  <c r="J231" i="38"/>
  <c r="I231" i="38"/>
  <c r="H231" i="38"/>
  <c r="G231" i="38"/>
  <c r="F231" i="38"/>
  <c r="E231" i="38"/>
  <c r="D231" i="38"/>
  <c r="C231" i="38"/>
  <c r="U216" i="38"/>
  <c r="T216" i="38"/>
  <c r="S216" i="38"/>
  <c r="R216" i="38"/>
  <c r="Q216" i="38"/>
  <c r="P216" i="38"/>
  <c r="O216" i="38"/>
  <c r="N216" i="38"/>
  <c r="M216" i="38"/>
  <c r="L216" i="38"/>
  <c r="K216" i="38"/>
  <c r="J216" i="38"/>
  <c r="I216" i="38"/>
  <c r="H216" i="38"/>
  <c r="G216" i="38"/>
  <c r="F216" i="38"/>
  <c r="E216" i="38"/>
  <c r="D216" i="38"/>
  <c r="U205" i="38"/>
  <c r="T205" i="38"/>
  <c r="S205" i="38"/>
  <c r="R205" i="38"/>
  <c r="Q205" i="38"/>
  <c r="P205" i="38"/>
  <c r="O205" i="38"/>
  <c r="N205" i="38"/>
  <c r="M205" i="38"/>
  <c r="L205" i="38"/>
  <c r="K205" i="38"/>
  <c r="J205" i="38"/>
  <c r="I205" i="38"/>
  <c r="H205" i="38"/>
  <c r="G205" i="38"/>
  <c r="F205" i="38"/>
  <c r="E205" i="38"/>
  <c r="D205" i="38"/>
  <c r="C205" i="38"/>
  <c r="U193" i="38"/>
  <c r="T193" i="38"/>
  <c r="S193" i="38"/>
  <c r="R193" i="38"/>
  <c r="Q193" i="38"/>
  <c r="P193" i="38"/>
  <c r="O193" i="38"/>
  <c r="N193" i="38"/>
  <c r="M193" i="38"/>
  <c r="L193" i="38"/>
  <c r="K193" i="38"/>
  <c r="J193" i="38"/>
  <c r="I193" i="38"/>
  <c r="H193" i="38"/>
  <c r="G193" i="38"/>
  <c r="F193" i="38"/>
  <c r="E193" i="38"/>
  <c r="D193" i="38"/>
  <c r="C193" i="38"/>
  <c r="U189" i="38"/>
  <c r="T189" i="38"/>
  <c r="S189" i="38"/>
  <c r="R189" i="38"/>
  <c r="Q189" i="38"/>
  <c r="P189" i="38"/>
  <c r="O189" i="38"/>
  <c r="N189" i="38"/>
  <c r="M189" i="38"/>
  <c r="L189" i="38"/>
  <c r="K189" i="38"/>
  <c r="J189" i="38"/>
  <c r="I189" i="38"/>
  <c r="H189" i="38"/>
  <c r="G189" i="38"/>
  <c r="F189" i="38"/>
  <c r="E189" i="38"/>
  <c r="D189" i="38"/>
  <c r="U181" i="38"/>
  <c r="T181" i="38"/>
  <c r="S181" i="38"/>
  <c r="R181" i="38"/>
  <c r="Q181" i="38"/>
  <c r="P181" i="38"/>
  <c r="O181" i="38"/>
  <c r="N181" i="38"/>
  <c r="M181" i="38"/>
  <c r="L181" i="38"/>
  <c r="K181" i="38"/>
  <c r="J181" i="38"/>
  <c r="I181" i="38"/>
  <c r="H181" i="38"/>
  <c r="G181" i="38"/>
  <c r="F181" i="38"/>
  <c r="E181" i="38"/>
  <c r="D181" i="38"/>
  <c r="C181" i="38"/>
  <c r="U178" i="38"/>
  <c r="T178" i="38"/>
  <c r="S178" i="38"/>
  <c r="R178" i="38"/>
  <c r="Q178" i="38"/>
  <c r="P178" i="38"/>
  <c r="O178" i="38"/>
  <c r="N178" i="38"/>
  <c r="M178" i="38"/>
  <c r="L178" i="38"/>
  <c r="K178" i="38"/>
  <c r="J178" i="38"/>
  <c r="I178" i="38"/>
  <c r="H178" i="38"/>
  <c r="G178" i="38"/>
  <c r="F178" i="38"/>
  <c r="E178" i="38"/>
  <c r="D178" i="38"/>
  <c r="U144" i="38"/>
  <c r="T144" i="38"/>
  <c r="S144" i="38"/>
  <c r="R144" i="38"/>
  <c r="Q144" i="38"/>
  <c r="P144" i="38"/>
  <c r="O144" i="38"/>
  <c r="N144" i="38"/>
  <c r="M144" i="38"/>
  <c r="L144" i="38"/>
  <c r="K144" i="38"/>
  <c r="J144" i="38"/>
  <c r="I144" i="38"/>
  <c r="H144" i="38"/>
  <c r="G144" i="38"/>
  <c r="F144" i="38"/>
  <c r="E144" i="38"/>
  <c r="D144" i="38"/>
  <c r="U140" i="38"/>
  <c r="T140" i="38"/>
  <c r="S140" i="38"/>
  <c r="R140" i="38"/>
  <c r="Q140" i="38"/>
  <c r="P140" i="38"/>
  <c r="O140" i="38"/>
  <c r="N140" i="38"/>
  <c r="M140" i="38"/>
  <c r="L140" i="38"/>
  <c r="K140" i="38"/>
  <c r="J140" i="38"/>
  <c r="I140" i="38"/>
  <c r="H140" i="38"/>
  <c r="G140" i="38"/>
  <c r="F140" i="38"/>
  <c r="E140" i="38"/>
  <c r="D140" i="38"/>
  <c r="C140" i="38"/>
  <c r="U128" i="38"/>
  <c r="T128" i="38"/>
  <c r="S128" i="38"/>
  <c r="R128" i="38"/>
  <c r="Q128" i="38"/>
  <c r="P128" i="38"/>
  <c r="O128" i="38"/>
  <c r="N128" i="38"/>
  <c r="M128" i="38"/>
  <c r="L128" i="38"/>
  <c r="K128" i="38"/>
  <c r="J128" i="38"/>
  <c r="I128" i="38"/>
  <c r="H128" i="38"/>
  <c r="G128" i="38"/>
  <c r="F128" i="38"/>
  <c r="E128" i="38"/>
  <c r="D128" i="38"/>
  <c r="U112" i="38"/>
  <c r="T112" i="38"/>
  <c r="S112" i="38"/>
  <c r="R112" i="38"/>
  <c r="Q112" i="38"/>
  <c r="P112" i="38"/>
  <c r="O112" i="38"/>
  <c r="N112" i="38"/>
  <c r="M112" i="38"/>
  <c r="L112" i="38"/>
  <c r="K112" i="38"/>
  <c r="J112" i="38"/>
  <c r="I112" i="38"/>
  <c r="H112" i="38"/>
  <c r="G112" i="38"/>
  <c r="F112" i="38"/>
  <c r="E112" i="38"/>
  <c r="D112" i="38"/>
  <c r="U103" i="38"/>
  <c r="T103" i="38"/>
  <c r="S103" i="38"/>
  <c r="R103" i="38"/>
  <c r="Q103" i="38"/>
  <c r="P103" i="38"/>
  <c r="O103" i="38"/>
  <c r="N103" i="38"/>
  <c r="M103" i="38"/>
  <c r="L103" i="38"/>
  <c r="K103" i="38"/>
  <c r="J103" i="38"/>
  <c r="I103" i="38"/>
  <c r="H103" i="38"/>
  <c r="G103" i="38"/>
  <c r="F103" i="38"/>
  <c r="E103" i="38"/>
  <c r="D103" i="38"/>
  <c r="C103" i="38"/>
  <c r="U100" i="38"/>
  <c r="T100" i="38"/>
  <c r="S100" i="38"/>
  <c r="R100" i="38"/>
  <c r="Q100" i="38"/>
  <c r="P100" i="38"/>
  <c r="O100" i="38"/>
  <c r="N100" i="38"/>
  <c r="M100" i="38"/>
  <c r="L100" i="38"/>
  <c r="K100" i="38"/>
  <c r="J100" i="38"/>
  <c r="I100" i="38"/>
  <c r="H100" i="38"/>
  <c r="G100" i="38"/>
  <c r="F100" i="38"/>
  <c r="E100" i="38"/>
  <c r="D100" i="38"/>
  <c r="C100" i="38"/>
  <c r="U88" i="38"/>
  <c r="T88" i="38"/>
  <c r="S88" i="38"/>
  <c r="R88" i="38"/>
  <c r="Q88" i="38"/>
  <c r="P88" i="38"/>
  <c r="O88" i="38"/>
  <c r="N88" i="38"/>
  <c r="M88" i="38"/>
  <c r="L88" i="38"/>
  <c r="K88" i="38"/>
  <c r="J88" i="38"/>
  <c r="I88" i="38"/>
  <c r="H88" i="38"/>
  <c r="G88" i="38"/>
  <c r="F88" i="38"/>
  <c r="E88" i="38"/>
  <c r="D88" i="38"/>
  <c r="C88" i="38"/>
  <c r="U84" i="38"/>
  <c r="T84" i="38"/>
  <c r="S84" i="38"/>
  <c r="R84" i="38"/>
  <c r="Q84" i="38"/>
  <c r="P84" i="38"/>
  <c r="O84" i="38"/>
  <c r="N84" i="38"/>
  <c r="M84" i="38"/>
  <c r="L84" i="38"/>
  <c r="K84" i="38"/>
  <c r="J84" i="38"/>
  <c r="I84" i="38"/>
  <c r="H84" i="38"/>
  <c r="G84" i="38"/>
  <c r="F84" i="38"/>
  <c r="E84" i="38"/>
  <c r="D84" i="38"/>
  <c r="C84" i="38"/>
  <c r="U71" i="38"/>
  <c r="T71" i="38"/>
  <c r="S71" i="38"/>
  <c r="R71" i="38"/>
  <c r="Q71" i="38"/>
  <c r="P71" i="38"/>
  <c r="O71" i="38"/>
  <c r="N71" i="38"/>
  <c r="M71" i="38"/>
  <c r="L71" i="38"/>
  <c r="K71" i="38"/>
  <c r="J71" i="38"/>
  <c r="I71" i="38"/>
  <c r="H71" i="38"/>
  <c r="G71" i="38"/>
  <c r="F71" i="38"/>
  <c r="E71" i="38"/>
  <c r="D71" i="38"/>
  <c r="C71" i="38"/>
  <c r="U60" i="38"/>
  <c r="T60" i="38"/>
  <c r="S60" i="38"/>
  <c r="R60" i="38"/>
  <c r="Q60" i="38"/>
  <c r="P60" i="38"/>
  <c r="O60" i="38"/>
  <c r="N60" i="38"/>
  <c r="M60" i="38"/>
  <c r="L60" i="38"/>
  <c r="K60" i="38"/>
  <c r="J60" i="38"/>
  <c r="I60" i="38"/>
  <c r="H60" i="38"/>
  <c r="G60" i="38"/>
  <c r="F60" i="38"/>
  <c r="E60" i="38"/>
  <c r="D60" i="38"/>
  <c r="C60" i="38"/>
  <c r="U56" i="38"/>
  <c r="T56" i="38"/>
  <c r="S56" i="38"/>
  <c r="R56" i="38"/>
  <c r="Q56" i="38"/>
  <c r="P56" i="38"/>
  <c r="O56" i="38"/>
  <c r="N56" i="38"/>
  <c r="M56" i="38"/>
  <c r="L56" i="38"/>
  <c r="K56" i="38"/>
  <c r="J56" i="38"/>
  <c r="I56" i="38"/>
  <c r="H56" i="38"/>
  <c r="G56" i="38"/>
  <c r="F56" i="38"/>
  <c r="E56" i="38"/>
  <c r="D56" i="38"/>
  <c r="C56" i="38"/>
  <c r="U48" i="38"/>
  <c r="T48" i="38"/>
  <c r="S48" i="38"/>
  <c r="R48" i="38"/>
  <c r="Q48" i="38"/>
  <c r="P48" i="38"/>
  <c r="O48" i="38"/>
  <c r="N48" i="38"/>
  <c r="M48" i="38"/>
  <c r="L48" i="38"/>
  <c r="K48" i="38"/>
  <c r="J48" i="38"/>
  <c r="I48" i="38"/>
  <c r="H48" i="38"/>
  <c r="G48" i="38"/>
  <c r="F48" i="38"/>
  <c r="E48" i="38"/>
  <c r="D48" i="38"/>
  <c r="C48" i="38"/>
  <c r="E339" i="38" l="1"/>
  <c r="E305" i="38"/>
  <c r="C34" i="38"/>
  <c r="I305" i="38"/>
  <c r="K305" i="38"/>
  <c r="M305" i="38"/>
  <c r="O305" i="38"/>
  <c r="Q305" i="38"/>
  <c r="S305" i="38"/>
  <c r="U305" i="38"/>
  <c r="U327" i="38"/>
  <c r="S327" i="38"/>
  <c r="Q327" i="38"/>
  <c r="O327" i="38"/>
  <c r="M327" i="38"/>
  <c r="K327" i="38"/>
  <c r="I327" i="38"/>
  <c r="G327" i="38"/>
  <c r="E327" i="38"/>
  <c r="T327" i="38"/>
  <c r="R327" i="38"/>
  <c r="P327" i="38"/>
  <c r="N327" i="38"/>
  <c r="L327" i="38"/>
  <c r="J327" i="38"/>
  <c r="H327" i="38"/>
  <c r="F327" i="38"/>
  <c r="D327" i="38"/>
  <c r="C339" i="38"/>
  <c r="C327" i="38"/>
  <c r="I339" i="38"/>
  <c r="G339" i="38"/>
  <c r="C248" i="38"/>
  <c r="D305" i="38"/>
  <c r="F305" i="38"/>
  <c r="H305" i="38"/>
  <c r="J305" i="38"/>
  <c r="L305" i="38"/>
  <c r="N305" i="38"/>
  <c r="P305" i="38"/>
  <c r="R305" i="38"/>
  <c r="T305" i="38"/>
  <c r="G61" i="38"/>
  <c r="O61" i="38"/>
  <c r="S61" i="38"/>
  <c r="K61" i="38"/>
  <c r="C61" i="38"/>
  <c r="U61" i="38"/>
  <c r="Q61" i="38"/>
  <c r="M61" i="38"/>
  <c r="I61" i="38"/>
  <c r="E61" i="38"/>
  <c r="D61" i="38"/>
  <c r="F61" i="38"/>
  <c r="H61" i="38"/>
  <c r="J61" i="38"/>
  <c r="L61" i="38"/>
  <c r="N61" i="38"/>
  <c r="P61" i="38"/>
  <c r="R61" i="38"/>
  <c r="T61" i="38"/>
  <c r="D118" i="38"/>
  <c r="F118" i="38"/>
  <c r="H118" i="38"/>
  <c r="J118" i="38"/>
  <c r="L118" i="38"/>
  <c r="N118" i="38"/>
  <c r="P118" i="38"/>
  <c r="R118" i="38"/>
  <c r="T118" i="38"/>
  <c r="D145" i="38"/>
  <c r="F145" i="38"/>
  <c r="H145" i="38"/>
  <c r="J145" i="38"/>
  <c r="L145" i="38"/>
  <c r="N145" i="38"/>
  <c r="P145" i="38"/>
  <c r="R145" i="38"/>
  <c r="T145" i="38"/>
  <c r="C194" i="38"/>
  <c r="E194" i="38"/>
  <c r="G194" i="38"/>
  <c r="I194" i="38"/>
  <c r="K194" i="38"/>
  <c r="M194" i="38"/>
  <c r="O194" i="38"/>
  <c r="Q194" i="38"/>
  <c r="S194" i="38"/>
  <c r="C221" i="38"/>
  <c r="E221" i="38"/>
  <c r="G221" i="38"/>
  <c r="I221" i="38"/>
  <c r="K221" i="38"/>
  <c r="M221" i="38"/>
  <c r="O221" i="38"/>
  <c r="Q221" i="38"/>
  <c r="S221" i="38"/>
  <c r="U221" i="38"/>
  <c r="C89" i="38"/>
  <c r="E89" i="38"/>
  <c r="G89" i="38"/>
  <c r="I89" i="38"/>
  <c r="K89" i="38"/>
  <c r="M89" i="38"/>
  <c r="O89" i="38"/>
  <c r="Q89" i="38"/>
  <c r="S89" i="38"/>
  <c r="U89" i="38"/>
  <c r="U34" i="38"/>
  <c r="S34" i="38"/>
  <c r="Q34" i="38"/>
  <c r="O34" i="38"/>
  <c r="M34" i="38"/>
  <c r="K34" i="38"/>
  <c r="I34" i="38"/>
  <c r="G34" i="38"/>
  <c r="E34" i="38"/>
  <c r="T34" i="38"/>
  <c r="R34" i="38"/>
  <c r="P34" i="38"/>
  <c r="N34" i="38"/>
  <c r="L34" i="38"/>
  <c r="J34" i="38"/>
  <c r="H34" i="38"/>
  <c r="F34" i="38"/>
  <c r="D34" i="38"/>
  <c r="D89" i="38"/>
  <c r="F89" i="38"/>
  <c r="H89" i="38"/>
  <c r="J89" i="38"/>
  <c r="L89" i="38"/>
  <c r="N89" i="38"/>
  <c r="P89" i="38"/>
  <c r="R89" i="38"/>
  <c r="T89" i="38"/>
  <c r="C118" i="38"/>
  <c r="E118" i="38"/>
  <c r="G118" i="38"/>
  <c r="I118" i="38"/>
  <c r="K118" i="38"/>
  <c r="M118" i="38"/>
  <c r="O118" i="38"/>
  <c r="Q118" i="38"/>
  <c r="S118" i="38"/>
  <c r="U118" i="38"/>
  <c r="C145" i="38"/>
  <c r="E145" i="38"/>
  <c r="G145" i="38"/>
  <c r="I145" i="38"/>
  <c r="K145" i="38"/>
  <c r="M145" i="38"/>
  <c r="O145" i="38"/>
  <c r="Q145" i="38"/>
  <c r="S145" i="38"/>
  <c r="U145" i="38"/>
  <c r="D194" i="38"/>
  <c r="F194" i="38"/>
  <c r="H194" i="38"/>
  <c r="J194" i="38"/>
  <c r="L194" i="38"/>
  <c r="N194" i="38"/>
  <c r="P194" i="38"/>
  <c r="R194" i="38"/>
  <c r="T194" i="38"/>
  <c r="D221" i="38"/>
  <c r="F221" i="38"/>
  <c r="H221" i="38"/>
  <c r="J221" i="38"/>
  <c r="L221" i="38"/>
  <c r="N221" i="38"/>
  <c r="P221" i="38"/>
  <c r="R221" i="38"/>
  <c r="T221" i="38"/>
  <c r="D248" i="38"/>
  <c r="F248" i="38"/>
  <c r="H248" i="38"/>
  <c r="J248" i="38"/>
  <c r="L248" i="38"/>
  <c r="N248" i="38"/>
  <c r="P248" i="38"/>
  <c r="R248" i="38"/>
  <c r="T248" i="38"/>
  <c r="U194" i="38"/>
  <c r="E248" i="38"/>
  <c r="G248" i="38"/>
  <c r="I248" i="38"/>
  <c r="K248" i="38"/>
  <c r="M248" i="38"/>
  <c r="O248" i="38"/>
  <c r="Q248" i="38"/>
  <c r="S248" i="38"/>
  <c r="U248" i="38"/>
  <c r="D277" i="38"/>
  <c r="F277" i="38"/>
  <c r="H277" i="38"/>
  <c r="J277" i="38"/>
  <c r="L277" i="38"/>
  <c r="N277" i="38"/>
  <c r="P277" i="38"/>
  <c r="R277" i="38"/>
  <c r="T277" i="38"/>
  <c r="C277" i="38"/>
  <c r="E277" i="38"/>
  <c r="G277" i="38"/>
  <c r="I277" i="38"/>
  <c r="K277" i="38"/>
  <c r="M277" i="38"/>
  <c r="O277" i="38"/>
  <c r="Q277" i="38"/>
  <c r="S277" i="38"/>
  <c r="U277" i="38"/>
  <c r="H332" i="38" l="1"/>
  <c r="H333" i="38" s="1"/>
  <c r="P332" i="38"/>
  <c r="P333" i="38" s="1"/>
  <c r="S332" i="38"/>
  <c r="S333" i="38" s="1"/>
  <c r="O332" i="38"/>
  <c r="O333" i="38" s="1"/>
  <c r="K332" i="38"/>
  <c r="K333" i="38" s="1"/>
  <c r="G332" i="38"/>
  <c r="G333" i="38" s="1"/>
  <c r="C332" i="38"/>
  <c r="R332" i="38"/>
  <c r="R333" i="38" s="1"/>
  <c r="F332" i="38"/>
  <c r="F333" i="38" s="1"/>
  <c r="Q332" i="38"/>
  <c r="Q333" i="38" s="1"/>
  <c r="M332" i="38"/>
  <c r="M333" i="38" s="1"/>
  <c r="I332" i="38"/>
  <c r="I333" i="38" s="1"/>
  <c r="E332" i="38"/>
  <c r="E333" i="38" s="1"/>
  <c r="D332" i="38"/>
  <c r="L332" i="38"/>
  <c r="L333" i="38" s="1"/>
  <c r="T332" i="38"/>
  <c r="T333" i="38" s="1"/>
  <c r="J332" i="38"/>
  <c r="J333" i="38" s="1"/>
  <c r="N332" i="38"/>
  <c r="N333" i="38" s="1"/>
  <c r="D334" i="38" l="1"/>
  <c r="C333" i="38"/>
  <c r="C334" i="38"/>
  <c r="D333" i="38"/>
</calcChain>
</file>

<file path=xl/sharedStrings.xml><?xml version="1.0" encoding="utf-8"?>
<sst xmlns="http://schemas.openxmlformats.org/spreadsheetml/2006/main" count="994" uniqueCount="186">
  <si>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</si>
  <si>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</si>
  <si>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</si>
  <si>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</si>
  <si>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</si>
  <si>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</si>
  <si>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</si>
  <si>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</si>
  <si>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</si>
  <si>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</si>
  <si>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</si>
  <si>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</si>
  <si>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</si>
  <si>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</si>
  <si>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</si>
  <si>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</si>
  <si>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</si>
  <si>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</si>
  <si>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</si>
  <si>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</si>
  <si>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</si>
  <si>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</si>
  <si>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</si>
  <si>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</si>
  <si>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</si>
  <si>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</si>
  <si>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</si>
  <si>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Завтрак</t>
  </si>
  <si>
    <t>54-9к-2020</t>
  </si>
  <si>
    <t>Каша вязкая молочная овсяная</t>
  </si>
  <si>
    <t>54-4гн-2020</t>
  </si>
  <si>
    <t>Чай с молоком и сахаром</t>
  </si>
  <si>
    <t>Пром.</t>
  </si>
  <si>
    <t>Батон простой</t>
  </si>
  <si>
    <t>Итого за Завтрак</t>
  </si>
  <si>
    <t>Второй завтрак</t>
  </si>
  <si>
    <t>Молоко 2.5%</t>
  </si>
  <si>
    <t>Итого за Второй завтрак</t>
  </si>
  <si>
    <t>Обед</t>
  </si>
  <si>
    <t>54-7с-2020</t>
  </si>
  <si>
    <t>54-1хн-2020</t>
  </si>
  <si>
    <t>Компот из смеси сухофруктов</t>
  </si>
  <si>
    <t>Хлеб пшеничный</t>
  </si>
  <si>
    <t>Хлеб ржаной</t>
  </si>
  <si>
    <t>Итого за Обед</t>
  </si>
  <si>
    <t>Полдник</t>
  </si>
  <si>
    <t>54-3гн -2020</t>
  </si>
  <si>
    <t>Итого за Полдник</t>
  </si>
  <si>
    <t>Итого за день</t>
  </si>
  <si>
    <t>Вторник, 1 неделя</t>
  </si>
  <si>
    <t>54-1з-2020</t>
  </si>
  <si>
    <t>Сыр твердых сортов в нарезке</t>
  </si>
  <si>
    <t>54-21гн-2020</t>
  </si>
  <si>
    <t>Какао с молоком</t>
  </si>
  <si>
    <t>Ряженка 2.5%</t>
  </si>
  <si>
    <t>54-8с-2020</t>
  </si>
  <si>
    <t>Суп гороховый</t>
  </si>
  <si>
    <t xml:space="preserve">54-3м-2020 </t>
  </si>
  <si>
    <t>Голубцы ленивые</t>
  </si>
  <si>
    <t>54-33хн-2020</t>
  </si>
  <si>
    <t>Напиток апельсиновый</t>
  </si>
  <si>
    <t>54-10в-2020</t>
  </si>
  <si>
    <t>Булочка ванильная</t>
  </si>
  <si>
    <t>Сок яблочный</t>
  </si>
  <si>
    <t>Среда, 1 неделя</t>
  </si>
  <si>
    <t>54-1о-2020</t>
  </si>
  <si>
    <t>Омлет натуральный</t>
  </si>
  <si>
    <t>54-3гн-2020</t>
  </si>
  <si>
    <t>Чай с лимоном и сахаром</t>
  </si>
  <si>
    <t>54-1с-2020</t>
  </si>
  <si>
    <t>Щи из свежей капусты со сметаной</t>
  </si>
  <si>
    <t>54-4г-2020</t>
  </si>
  <si>
    <t>Каша гречневая рассыпчатая</t>
  </si>
  <si>
    <t>54-3соус-2020</t>
  </si>
  <si>
    <t>Соус красный основной</t>
  </si>
  <si>
    <t>54-23гн-2020</t>
  </si>
  <si>
    <t>Кофейный напиток с молоком</t>
  </si>
  <si>
    <t>54-3г-2020</t>
  </si>
  <si>
    <t>Макароны отварные с сыром</t>
  </si>
  <si>
    <t>Пряник</t>
  </si>
  <si>
    <t>Четверг, 1 неделя</t>
  </si>
  <si>
    <t>54-19к-2020</t>
  </si>
  <si>
    <t>Суп молочный с макаронными изделиями</t>
  </si>
  <si>
    <t>54-2гн-2020</t>
  </si>
  <si>
    <t>Чай с сахаром</t>
  </si>
  <si>
    <t>54-21г-2020</t>
  </si>
  <si>
    <t>Горошница</t>
  </si>
  <si>
    <t>Сушка простая</t>
  </si>
  <si>
    <t>Пятница, 1 неделя</t>
  </si>
  <si>
    <t>54-7к-2020</t>
  </si>
  <si>
    <t>54-2с-2020</t>
  </si>
  <si>
    <t>Борщ с капустой и картофелем со сметаной</t>
  </si>
  <si>
    <t>54-11г-2020</t>
  </si>
  <si>
    <t>Картофельное пюре</t>
  </si>
  <si>
    <t>54-7р-2020</t>
  </si>
  <si>
    <t>Рыба, припущенная в молоке (минтай)</t>
  </si>
  <si>
    <t>Понедельник, 2 неделя</t>
  </si>
  <si>
    <t>54-3с-2020</t>
  </si>
  <si>
    <t>Рассольник Ленинградский</t>
  </si>
  <si>
    <t>Вторник, 2 неделя</t>
  </si>
  <si>
    <t>54-21к-2020</t>
  </si>
  <si>
    <t>54-6с-2020</t>
  </si>
  <si>
    <t>Суп картофельный с клецками</t>
  </si>
  <si>
    <t>Среда, 2 неделя</t>
  </si>
  <si>
    <t xml:space="preserve">54-2м-2020 </t>
  </si>
  <si>
    <t>Гуляш из говядины</t>
  </si>
  <si>
    <t>Четверг, 2 неделя</t>
  </si>
  <si>
    <t>Пятница, 2 неделя</t>
  </si>
  <si>
    <t>54-18к-2020</t>
  </si>
  <si>
    <t>Суп молочный с рисом</t>
  </si>
  <si>
    <t>54-16з-2020</t>
  </si>
  <si>
    <t>Винегрет с растительным маслом</t>
  </si>
  <si>
    <t>54-1г-2020</t>
  </si>
  <si>
    <t>Макароны отварные</t>
  </si>
  <si>
    <t>Кисель</t>
  </si>
  <si>
    <t xml:space="preserve">Каша манная </t>
  </si>
  <si>
    <t>Суббота, 1 неделя</t>
  </si>
  <si>
    <t>Суббота, 2 неделя</t>
  </si>
  <si>
    <t>Каша вязкая молочная ячневая</t>
  </si>
  <si>
    <t xml:space="preserve">Кисель </t>
  </si>
  <si>
    <t>СОГЛАСОВАНО</t>
  </si>
  <si>
    <t>УТВЕРЖДЕНО</t>
  </si>
  <si>
    <t>____________________________</t>
  </si>
  <si>
    <t>ном.рец №174</t>
  </si>
  <si>
    <t>40/40</t>
  </si>
  <si>
    <t>ИТОГО</t>
  </si>
  <si>
    <t>Пищевые вещества</t>
  </si>
  <si>
    <t>Витамины</t>
  </si>
  <si>
    <t>Минеральные вещества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</si>
  <si>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</si>
  <si>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</si>
  <si>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</si>
  <si>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</si>
  <si>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</si>
  <si>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завтрак</t>
  </si>
  <si>
    <t>второй завтрак</t>
  </si>
  <si>
    <t>обед</t>
  </si>
  <si>
    <t>полдник</t>
  </si>
  <si>
    <t>54-11м-2020</t>
  </si>
  <si>
    <t>Плов из говядины</t>
  </si>
  <si>
    <t>120/30</t>
  </si>
  <si>
    <t>1-7 лет</t>
  </si>
  <si>
    <t>1-7</t>
  </si>
  <si>
    <t>54-13з-2020</t>
  </si>
  <si>
    <t>Салат из свеклы отварной с растительным маслом</t>
  </si>
  <si>
    <t>Тефтели мясные из говядины полуфабрикат</t>
  </si>
  <si>
    <t>Тефтели мясные из говядины, полуфабрикат</t>
  </si>
  <si>
    <t>1 день, 1 неделя</t>
  </si>
  <si>
    <t>2 день, 1 неделя</t>
  </si>
  <si>
    <t>3 день, 1 неделя</t>
  </si>
  <si>
    <t>4 день, 1 неделя</t>
  </si>
  <si>
    <t>5 день, 1 неделя</t>
  </si>
  <si>
    <t>6 день, 1 неделя</t>
  </si>
  <si>
    <t>7 день, 2 неделя</t>
  </si>
  <si>
    <t>8 день, 2 неделя</t>
  </si>
  <si>
    <t>9 день, 2 неделя</t>
  </si>
  <si>
    <t>10 день, 2 неделя</t>
  </si>
  <si>
    <t>11 день, 2 неделя</t>
  </si>
  <si>
    <t>12 день, 2 неделя</t>
  </si>
  <si>
    <t>№438</t>
  </si>
  <si>
    <t>Напиток яблочный</t>
  </si>
  <si>
    <t>Суп картофельный с вермишелью</t>
  </si>
  <si>
    <t>54-6к-2020</t>
  </si>
  <si>
    <t>Каша вязкая молочная пшенная</t>
  </si>
  <si>
    <t>Чай - заварка</t>
  </si>
  <si>
    <t>54-1т-2020</t>
  </si>
  <si>
    <t xml:space="preserve">Запеканка из творога </t>
  </si>
  <si>
    <t>Молоко сгущенное с сахаром</t>
  </si>
  <si>
    <t>Блин без начинки П/Ф (45гр) 1 шт</t>
  </si>
  <si>
    <t>№ Т/К 401</t>
  </si>
  <si>
    <t>Фрукт (яблоко, банан, апельсин)</t>
  </si>
  <si>
    <t>54-11з-2020</t>
  </si>
  <si>
    <t>№272</t>
  </si>
  <si>
    <t>Биточек рубленный из говядины с соусом</t>
  </si>
  <si>
    <t>50/30</t>
  </si>
  <si>
    <t>54-7з-2020</t>
  </si>
  <si>
    <t>Салат из белокочанной капусты с растительным маслом</t>
  </si>
  <si>
    <t>Салат из моркови с яблоками и растительным маслом</t>
  </si>
  <si>
    <t>54-9з-2020</t>
  </si>
  <si>
    <t>Салат из белокочанной капусты с морковью и яблоками и растительным маслом</t>
  </si>
  <si>
    <t>54-19з-2020</t>
  </si>
  <si>
    <t>Масло сливочное (порциями)</t>
  </si>
  <si>
    <t>54-27м-2020</t>
  </si>
  <si>
    <t>Рагу из курицы</t>
  </si>
  <si>
    <t>110/40</t>
  </si>
  <si>
    <t>Меню для организации питания детей от 1 до 7 лет, посещающих дошкольные образовательные учреждения Мензелинского района РТ на 2025г.(6 дней)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</si>
</sst>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indexed="8"/>
      <name val="Arial"/>
      <family val="2"/>
      <charset val="204"/>
    </font>
    <font>
      <b/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0" applyFont="1" applyBorder="1"/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0" fillId="0" borderId="1" xfId="0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19050</xdr:colOff>
      <xdr:row>0</xdr:row>
      <xdr:rowOff>9526</xdr:rowOff>
    </xdr:from>
    <xdr:to>
      <xdr:col>21</xdr:col>
      <xdr:colOff>109220</xdr:colOff>
      <xdr:row>6</xdr:row>
      <xdr:rowOff>47626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9526"/>
          <a:ext cx="1766570" cy="1200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341"/>
  <sheetViews>
    <sheetView tabSelected="1" zoomScaleNormal="100" workbookViewId="0">
      <selection activeCell="R8" sqref="R8"/>
    </sheetView>
  </sheetViews>
  <sheetFormatPr defaultRowHeight="15" x14ac:dyDescent="0.25"/>
  <cols>
    <col min="1" max="1" width="11.28515625" customWidth="1"/>
    <col min="2" max="2" width="43" customWidth="1"/>
    <col min="3" max="6" width="6.28515625" customWidth="1"/>
    <col min="7" max="7" width="6.7109375" customWidth="1"/>
    <col min="8" max="21" width="6.28515625" customWidth="1"/>
  </cols>
  <sheetData>
    <row r="1" spans="1:21" x14ac:dyDescent="0.25">
      <c r="A1" s="39" t="s">
        <v>120</v>
      </c>
      <c r="B1" s="40"/>
      <c r="O1" s="41" t="s">
        <v>121</v>
      </c>
      <c r="P1" s="42"/>
      <c r="Q1" s="42"/>
      <c r="R1" s="42"/>
      <c r="S1" s="42"/>
      <c r="T1" s="42"/>
      <c r="U1" s="42"/>
    </row>
    <row r="2" spans="1:21" x14ac:dyDescent="0.25">
      <c r="A2" s="43" t="s">
        <v>122</v>
      </c>
      <c r="B2" s="44"/>
      <c r="C2" s="44"/>
      <c r="D2" s="44"/>
      <c r="E2" s="44"/>
      <c r="F2" s="44"/>
      <c r="G2" s="44"/>
      <c r="O2" s="45"/>
      <c r="P2" s="46"/>
      <c r="Q2" s="46"/>
      <c r="R2" s="46"/>
      <c r="S2" s="46"/>
      <c r="T2" s="46"/>
      <c r="U2" s="46"/>
    </row>
    <row r="3" spans="1:21" x14ac:dyDescent="0.25">
      <c r="A3" s="39" t="s">
        <v>122</v>
      </c>
      <c r="B3" s="40"/>
      <c r="C3" s="40"/>
      <c r="D3" s="40"/>
      <c r="E3" s="40"/>
      <c r="F3" s="40"/>
      <c r="G3" s="40"/>
      <c r="O3" s="41"/>
      <c r="P3" s="42"/>
      <c r="Q3" s="42"/>
      <c r="R3" s="42"/>
      <c r="S3" s="42"/>
      <c r="T3" s="42"/>
      <c r="U3" s="42"/>
    </row>
    <row r="5" spans="1:21" ht="15.75" x14ac:dyDescent="0.25">
      <c r="A5" s="47" t="s">
        <v>185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1:21" ht="15.7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15.75" x14ac:dyDescent="0.25">
      <c r="A7" s="30" t="s">
        <v>147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9" spans="1:21" x14ac:dyDescent="0.25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7" t="s">
        <v>16</v>
      </c>
      <c r="R9" s="7" t="s">
        <v>17</v>
      </c>
      <c r="S9" s="7" t="s">
        <v>18</v>
      </c>
      <c r="T9" s="7" t="s">
        <v>19</v>
      </c>
      <c r="U9" s="7" t="s">
        <v>20</v>
      </c>
    </row>
    <row r="10" spans="1:21" x14ac:dyDescent="0.25">
      <c r="A10" s="7"/>
      <c r="B10" s="7"/>
      <c r="C10" s="7" t="s">
        <v>21</v>
      </c>
      <c r="D10" s="7" t="s">
        <v>21</v>
      </c>
      <c r="E10" s="7" t="s">
        <v>21</v>
      </c>
      <c r="F10" s="7" t="s">
        <v>21</v>
      </c>
      <c r="G10" s="7" t="s">
        <v>22</v>
      </c>
      <c r="H10" s="7" t="s">
        <v>23</v>
      </c>
      <c r="I10" s="7" t="s">
        <v>23</v>
      </c>
      <c r="J10" s="7" t="s">
        <v>24</v>
      </c>
      <c r="K10" s="7" t="s">
        <v>25</v>
      </c>
      <c r="L10" s="7" t="s">
        <v>23</v>
      </c>
      <c r="M10" s="7" t="s">
        <v>23</v>
      </c>
      <c r="N10" s="7" t="s">
        <v>23</v>
      </c>
      <c r="O10" s="7" t="s">
        <v>23</v>
      </c>
      <c r="P10" s="7" t="s">
        <v>23</v>
      </c>
      <c r="Q10" s="7" t="s">
        <v>23</v>
      </c>
      <c r="R10" s="7" t="s">
        <v>23</v>
      </c>
      <c r="S10" s="7" t="s">
        <v>25</v>
      </c>
      <c r="T10" s="7" t="s">
        <v>25</v>
      </c>
      <c r="U10" s="7" t="s">
        <v>25</v>
      </c>
    </row>
    <row r="11" spans="1:21" x14ac:dyDescent="0.25">
      <c r="A11" s="3"/>
      <c r="B11" s="4" t="s">
        <v>26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5">
      <c r="A12" s="3"/>
      <c r="B12" s="2" t="s">
        <v>27</v>
      </c>
      <c r="C12" s="6" t="s">
        <v>142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3" t="s">
        <v>28</v>
      </c>
      <c r="B13" s="3" t="s">
        <v>29</v>
      </c>
      <c r="C13" s="3">
        <v>180</v>
      </c>
      <c r="D13" s="3">
        <v>7.7</v>
      </c>
      <c r="E13" s="3">
        <v>10.1</v>
      </c>
      <c r="F13" s="3">
        <v>30.9</v>
      </c>
      <c r="G13" s="3">
        <v>245.6</v>
      </c>
      <c r="H13" s="3">
        <v>0.19</v>
      </c>
      <c r="I13" s="3">
        <v>0.16</v>
      </c>
      <c r="J13" s="3">
        <v>36.18</v>
      </c>
      <c r="K13" s="3">
        <v>0.12</v>
      </c>
      <c r="L13" s="3">
        <v>0.47</v>
      </c>
      <c r="M13" s="3">
        <v>311.99</v>
      </c>
      <c r="N13" s="3">
        <v>246.64</v>
      </c>
      <c r="O13" s="3">
        <v>141.88</v>
      </c>
      <c r="P13" s="3">
        <v>56.55</v>
      </c>
      <c r="Q13" s="3">
        <v>210.04</v>
      </c>
      <c r="R13" s="3">
        <v>1.65</v>
      </c>
      <c r="S13" s="3">
        <v>46.13</v>
      </c>
      <c r="T13" s="3">
        <v>13.11</v>
      </c>
      <c r="U13" s="3">
        <v>56.05</v>
      </c>
    </row>
    <row r="14" spans="1:21" x14ac:dyDescent="0.25">
      <c r="A14" s="3" t="s">
        <v>30</v>
      </c>
      <c r="B14" s="3" t="s">
        <v>31</v>
      </c>
      <c r="C14" s="3">
        <v>150</v>
      </c>
      <c r="D14" s="3">
        <v>1.1000000000000001</v>
      </c>
      <c r="E14" s="3">
        <v>0.8</v>
      </c>
      <c r="F14" s="3">
        <v>6.4</v>
      </c>
      <c r="G14" s="3">
        <v>37.700000000000003</v>
      </c>
      <c r="H14" s="3">
        <v>0.01</v>
      </c>
      <c r="I14" s="3">
        <v>0.05</v>
      </c>
      <c r="J14" s="3">
        <v>5.0599999999999996</v>
      </c>
      <c r="K14" s="3">
        <v>0</v>
      </c>
      <c r="L14" s="3">
        <v>0.21</v>
      </c>
      <c r="M14" s="3">
        <v>14.52</v>
      </c>
      <c r="N14" s="3">
        <v>53.29</v>
      </c>
      <c r="O14" s="3">
        <v>75.98</v>
      </c>
      <c r="P14" s="3">
        <v>6</v>
      </c>
      <c r="Q14" s="3">
        <v>32.049999999999997</v>
      </c>
      <c r="R14" s="3">
        <v>0.31</v>
      </c>
      <c r="S14" s="3">
        <v>3.38</v>
      </c>
      <c r="T14" s="3">
        <v>0.66</v>
      </c>
      <c r="U14" s="3">
        <v>7.5</v>
      </c>
    </row>
    <row r="15" spans="1:21" x14ac:dyDescent="0.25">
      <c r="A15" s="3" t="s">
        <v>32</v>
      </c>
      <c r="B15" s="3" t="s">
        <v>33</v>
      </c>
      <c r="C15" s="3">
        <v>20</v>
      </c>
      <c r="D15" s="3">
        <v>1.6</v>
      </c>
      <c r="E15" s="3">
        <v>0.2</v>
      </c>
      <c r="F15" s="3">
        <v>9.8000000000000007</v>
      </c>
      <c r="G15" s="3">
        <v>47.5</v>
      </c>
      <c r="H15" s="3">
        <v>0.03</v>
      </c>
      <c r="I15" s="3">
        <v>0.01</v>
      </c>
      <c r="J15" s="3">
        <v>0</v>
      </c>
      <c r="K15" s="3">
        <v>0</v>
      </c>
      <c r="L15" s="3">
        <v>0</v>
      </c>
      <c r="M15" s="3">
        <v>88.6</v>
      </c>
      <c r="N15" s="3">
        <v>27.2</v>
      </c>
      <c r="O15" s="3">
        <v>4.5999999999999996</v>
      </c>
      <c r="P15" s="3">
        <v>6.8</v>
      </c>
      <c r="Q15" s="3">
        <v>17.8</v>
      </c>
      <c r="R15" s="3">
        <v>0.4</v>
      </c>
      <c r="S15" s="3">
        <v>0.64</v>
      </c>
      <c r="T15" s="3">
        <v>1.2</v>
      </c>
      <c r="U15" s="3">
        <v>2.9</v>
      </c>
    </row>
    <row r="16" spans="1:21" x14ac:dyDescent="0.25">
      <c r="A16" s="3" t="s">
        <v>180</v>
      </c>
      <c r="B16" s="3" t="s">
        <v>181</v>
      </c>
      <c r="C16" s="3">
        <v>10</v>
      </c>
      <c r="D16" s="3">
        <v>0.1</v>
      </c>
      <c r="E16" s="3">
        <v>7.3</v>
      </c>
      <c r="F16" s="3">
        <v>0.1</v>
      </c>
      <c r="G16" s="3">
        <v>66.099999999999994</v>
      </c>
      <c r="H16" s="3">
        <v>0</v>
      </c>
      <c r="I16" s="3">
        <v>0.01</v>
      </c>
      <c r="J16" s="3">
        <v>45</v>
      </c>
      <c r="K16" s="3">
        <v>0.13</v>
      </c>
      <c r="L16" s="3">
        <v>0</v>
      </c>
      <c r="M16" s="3">
        <v>1.5</v>
      </c>
      <c r="N16" s="3">
        <v>3</v>
      </c>
      <c r="O16" s="3">
        <v>2.4</v>
      </c>
      <c r="P16" s="3">
        <v>0</v>
      </c>
      <c r="Q16" s="3">
        <v>3</v>
      </c>
      <c r="R16" s="3">
        <v>0.02</v>
      </c>
      <c r="S16" s="3">
        <v>0</v>
      </c>
      <c r="T16" s="3">
        <v>0.1</v>
      </c>
      <c r="U16" s="3">
        <v>0.28000000000000003</v>
      </c>
    </row>
    <row r="17" spans="1:21" x14ac:dyDescent="0.25">
      <c r="A17" s="3"/>
      <c r="B17" s="2" t="s">
        <v>34</v>
      </c>
      <c r="C17" s="2">
        <f>SUM(C13:C16)</f>
        <v>360</v>
      </c>
      <c r="D17" s="2">
        <f t="shared" ref="D17:U17" si="0">SUM(D13:D16)</f>
        <v>10.5</v>
      </c>
      <c r="E17" s="2">
        <f t="shared" si="0"/>
        <v>18.399999999999999</v>
      </c>
      <c r="F17" s="2">
        <f t="shared" si="0"/>
        <v>47.199999999999996</v>
      </c>
      <c r="G17" s="2">
        <f t="shared" si="0"/>
        <v>396.9</v>
      </c>
      <c r="H17" s="2">
        <f t="shared" si="0"/>
        <v>0.23</v>
      </c>
      <c r="I17" s="2">
        <f t="shared" si="0"/>
        <v>0.23000000000000004</v>
      </c>
      <c r="J17" s="2">
        <f t="shared" si="0"/>
        <v>86.240000000000009</v>
      </c>
      <c r="K17" s="2">
        <f t="shared" si="0"/>
        <v>0.25</v>
      </c>
      <c r="L17" s="2">
        <f t="shared" si="0"/>
        <v>0.67999999999999994</v>
      </c>
      <c r="M17" s="2">
        <f t="shared" si="0"/>
        <v>416.61</v>
      </c>
      <c r="N17" s="2">
        <f t="shared" si="0"/>
        <v>330.13</v>
      </c>
      <c r="O17" s="2">
        <f t="shared" si="0"/>
        <v>224.86</v>
      </c>
      <c r="P17" s="2">
        <f t="shared" si="0"/>
        <v>69.349999999999994</v>
      </c>
      <c r="Q17" s="2">
        <f t="shared" si="0"/>
        <v>262.89</v>
      </c>
      <c r="R17" s="2">
        <f t="shared" si="0"/>
        <v>2.38</v>
      </c>
      <c r="S17" s="2">
        <f t="shared" si="0"/>
        <v>50.150000000000006</v>
      </c>
      <c r="T17" s="2">
        <f t="shared" si="0"/>
        <v>15.069999999999999</v>
      </c>
      <c r="U17" s="2">
        <f t="shared" si="0"/>
        <v>66.73</v>
      </c>
    </row>
    <row r="18" spans="1:21" x14ac:dyDescent="0.25">
      <c r="A18" s="3"/>
      <c r="B18" s="2" t="s">
        <v>35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25">
      <c r="A19" s="3" t="s">
        <v>32</v>
      </c>
      <c r="B19" s="3" t="s">
        <v>36</v>
      </c>
      <c r="C19" s="3">
        <v>100</v>
      </c>
      <c r="D19" s="3">
        <v>2.9</v>
      </c>
      <c r="E19" s="3">
        <v>2.5</v>
      </c>
      <c r="F19" s="3">
        <v>4.8</v>
      </c>
      <c r="G19" s="3">
        <v>53.3</v>
      </c>
      <c r="H19" s="3">
        <v>2.9000000000000001E-2</v>
      </c>
      <c r="I19" s="3">
        <v>0.12</v>
      </c>
      <c r="J19" s="3">
        <v>13.2</v>
      </c>
      <c r="K19" s="3">
        <v>0</v>
      </c>
      <c r="L19" s="3">
        <v>0.52</v>
      </c>
      <c r="M19" s="3">
        <v>38</v>
      </c>
      <c r="N19" s="3">
        <v>121.18</v>
      </c>
      <c r="O19" s="3">
        <v>105.6</v>
      </c>
      <c r="P19" s="3">
        <v>12.18</v>
      </c>
      <c r="Q19" s="3">
        <v>78.3</v>
      </c>
      <c r="R19" s="3">
        <v>8.6999999999999994E-2</v>
      </c>
      <c r="S19" s="3">
        <v>9</v>
      </c>
      <c r="T19" s="3">
        <v>1.76</v>
      </c>
      <c r="U19" s="3">
        <v>20</v>
      </c>
    </row>
    <row r="20" spans="1:21" x14ac:dyDescent="0.25">
      <c r="A20" s="3"/>
      <c r="B20" s="2" t="s">
        <v>37</v>
      </c>
      <c r="C20" s="2">
        <f>C19</f>
        <v>100</v>
      </c>
      <c r="D20" s="2">
        <f t="shared" ref="D20:U20" si="1">D19</f>
        <v>2.9</v>
      </c>
      <c r="E20" s="2">
        <f t="shared" si="1"/>
        <v>2.5</v>
      </c>
      <c r="F20" s="2">
        <f t="shared" si="1"/>
        <v>4.8</v>
      </c>
      <c r="G20" s="2">
        <f t="shared" si="1"/>
        <v>53.3</v>
      </c>
      <c r="H20" s="2">
        <f t="shared" si="1"/>
        <v>2.9000000000000001E-2</v>
      </c>
      <c r="I20" s="2">
        <f t="shared" si="1"/>
        <v>0.12</v>
      </c>
      <c r="J20" s="2">
        <f t="shared" si="1"/>
        <v>13.2</v>
      </c>
      <c r="K20" s="2">
        <f t="shared" si="1"/>
        <v>0</v>
      </c>
      <c r="L20" s="2">
        <f t="shared" si="1"/>
        <v>0.52</v>
      </c>
      <c r="M20" s="2">
        <f t="shared" si="1"/>
        <v>38</v>
      </c>
      <c r="N20" s="2">
        <f t="shared" si="1"/>
        <v>121.18</v>
      </c>
      <c r="O20" s="2">
        <f t="shared" si="1"/>
        <v>105.6</v>
      </c>
      <c r="P20" s="2">
        <f t="shared" si="1"/>
        <v>12.18</v>
      </c>
      <c r="Q20" s="2">
        <f t="shared" si="1"/>
        <v>78.3</v>
      </c>
      <c r="R20" s="2">
        <f t="shared" si="1"/>
        <v>8.6999999999999994E-2</v>
      </c>
      <c r="S20" s="2">
        <f t="shared" si="1"/>
        <v>9</v>
      </c>
      <c r="T20" s="2">
        <f t="shared" si="1"/>
        <v>1.76</v>
      </c>
      <c r="U20" s="2">
        <f t="shared" si="1"/>
        <v>20</v>
      </c>
    </row>
    <row r="21" spans="1:21" x14ac:dyDescent="0.25">
      <c r="A21" s="3"/>
      <c r="B21" s="2" t="s">
        <v>38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30" x14ac:dyDescent="0.25">
      <c r="A22" s="8" t="s">
        <v>175</v>
      </c>
      <c r="B22" s="15" t="s">
        <v>176</v>
      </c>
      <c r="C22" s="3">
        <v>50</v>
      </c>
      <c r="D22" s="3">
        <v>1.27</v>
      </c>
      <c r="E22" s="3">
        <v>5.08</v>
      </c>
      <c r="F22" s="3">
        <v>5.2</v>
      </c>
      <c r="G22" s="3">
        <v>71.5</v>
      </c>
      <c r="H22" s="3">
        <v>0.01</v>
      </c>
      <c r="I22" s="3">
        <v>0.02</v>
      </c>
      <c r="J22" s="3">
        <v>61.13</v>
      </c>
      <c r="K22" s="3">
        <v>0</v>
      </c>
      <c r="L22" s="3">
        <v>11</v>
      </c>
      <c r="M22" s="3">
        <v>56</v>
      </c>
      <c r="N22" s="3">
        <v>171</v>
      </c>
      <c r="O22" s="3">
        <v>29</v>
      </c>
      <c r="P22" s="3">
        <v>12</v>
      </c>
      <c r="Q22" s="3">
        <v>22</v>
      </c>
      <c r="R22" s="3">
        <v>0.3</v>
      </c>
      <c r="S22" s="3">
        <v>8.9499999999999993</v>
      </c>
      <c r="T22" s="3">
        <v>0.2</v>
      </c>
      <c r="U22" s="3">
        <v>10.55</v>
      </c>
    </row>
    <row r="23" spans="1:21" x14ac:dyDescent="0.25">
      <c r="A23" s="3" t="s">
        <v>39</v>
      </c>
      <c r="B23" s="8" t="s">
        <v>161</v>
      </c>
      <c r="C23" s="3">
        <v>200</v>
      </c>
      <c r="D23" s="3">
        <v>5.2</v>
      </c>
      <c r="E23" s="3">
        <v>2.8</v>
      </c>
      <c r="F23" s="3">
        <v>18.5</v>
      </c>
      <c r="G23" s="3">
        <v>119.6</v>
      </c>
      <c r="H23" s="3">
        <v>0.09</v>
      </c>
      <c r="I23" s="3">
        <v>0.05</v>
      </c>
      <c r="J23" s="3">
        <v>97.51</v>
      </c>
      <c r="K23" s="3">
        <v>0</v>
      </c>
      <c r="L23" s="3">
        <v>6.89</v>
      </c>
      <c r="M23" s="3">
        <v>93.01</v>
      </c>
      <c r="N23" s="3">
        <v>410.42</v>
      </c>
      <c r="O23" s="3">
        <v>13.73</v>
      </c>
      <c r="P23" s="3">
        <v>20.84</v>
      </c>
      <c r="Q23" s="3">
        <v>54.56</v>
      </c>
      <c r="R23" s="3">
        <v>0.86</v>
      </c>
      <c r="S23" s="3">
        <v>16.760000000000002</v>
      </c>
      <c r="T23" s="3">
        <v>0.23</v>
      </c>
      <c r="U23" s="3">
        <v>32.72</v>
      </c>
    </row>
    <row r="24" spans="1:21" x14ac:dyDescent="0.25">
      <c r="A24" s="3" t="s">
        <v>182</v>
      </c>
      <c r="B24" s="3" t="s">
        <v>183</v>
      </c>
      <c r="C24" s="8" t="s">
        <v>184</v>
      </c>
      <c r="D24" s="3">
        <v>15.7</v>
      </c>
      <c r="E24" s="3">
        <v>5.3</v>
      </c>
      <c r="F24" s="3">
        <v>13.1</v>
      </c>
      <c r="G24" s="3">
        <v>163</v>
      </c>
      <c r="H24" s="3">
        <v>0.1</v>
      </c>
      <c r="I24" s="3">
        <v>0.08</v>
      </c>
      <c r="J24" s="3">
        <v>194.76</v>
      </c>
      <c r="K24" s="3">
        <v>0</v>
      </c>
      <c r="L24" s="3">
        <v>8.44</v>
      </c>
      <c r="M24" s="3">
        <v>211.04</v>
      </c>
      <c r="N24" s="3">
        <v>553.91999999999996</v>
      </c>
      <c r="O24" s="3">
        <v>24.14</v>
      </c>
      <c r="P24" s="3">
        <v>70.010000000000005</v>
      </c>
      <c r="Q24" s="3">
        <v>144.38999999999999</v>
      </c>
      <c r="R24" s="3">
        <v>1.6</v>
      </c>
      <c r="S24" s="3">
        <v>32.229999999999997</v>
      </c>
      <c r="T24" s="3">
        <v>12.78</v>
      </c>
      <c r="U24" s="3">
        <v>117.27</v>
      </c>
    </row>
    <row r="25" spans="1:21" x14ac:dyDescent="0.25">
      <c r="A25" s="3" t="s">
        <v>40</v>
      </c>
      <c r="B25" s="3" t="s">
        <v>41</v>
      </c>
      <c r="C25" s="3">
        <v>150</v>
      </c>
      <c r="D25" s="3">
        <v>0.4</v>
      </c>
      <c r="E25" s="3">
        <v>0</v>
      </c>
      <c r="F25" s="3">
        <v>14.8</v>
      </c>
      <c r="G25" s="3">
        <v>60.7</v>
      </c>
      <c r="H25" s="3">
        <v>0</v>
      </c>
      <c r="I25" s="3">
        <v>0</v>
      </c>
      <c r="J25" s="3">
        <v>11.25</v>
      </c>
      <c r="K25" s="3">
        <v>0</v>
      </c>
      <c r="L25" s="3">
        <v>0.02</v>
      </c>
      <c r="M25" s="3">
        <v>0.04</v>
      </c>
      <c r="N25" s="3">
        <v>0.13</v>
      </c>
      <c r="O25" s="3">
        <v>81.06</v>
      </c>
      <c r="P25" s="3">
        <v>1.58</v>
      </c>
      <c r="Q25" s="3">
        <v>3.23</v>
      </c>
      <c r="R25" s="3">
        <v>0.06</v>
      </c>
      <c r="S25" s="3">
        <v>0</v>
      </c>
      <c r="T25" s="3">
        <v>0</v>
      </c>
      <c r="U25" s="3">
        <v>0</v>
      </c>
    </row>
    <row r="26" spans="1:21" x14ac:dyDescent="0.25">
      <c r="A26" s="3" t="s">
        <v>32</v>
      </c>
      <c r="B26" s="3" t="s">
        <v>42</v>
      </c>
      <c r="C26" s="3">
        <v>20</v>
      </c>
      <c r="D26" s="3">
        <v>1.5</v>
      </c>
      <c r="E26" s="3">
        <v>0.2</v>
      </c>
      <c r="F26" s="3">
        <v>9.8000000000000007</v>
      </c>
      <c r="G26" s="3">
        <v>46.9</v>
      </c>
      <c r="H26" s="3">
        <v>0.02</v>
      </c>
      <c r="I26" s="3">
        <v>0.01</v>
      </c>
      <c r="J26" s="3">
        <v>0</v>
      </c>
      <c r="K26" s="3">
        <v>0</v>
      </c>
      <c r="L26" s="3">
        <v>0</v>
      </c>
      <c r="M26" s="3">
        <v>99.8</v>
      </c>
      <c r="N26" s="3">
        <v>18.600000000000001</v>
      </c>
      <c r="O26" s="3">
        <v>4</v>
      </c>
      <c r="P26" s="3">
        <v>2.8</v>
      </c>
      <c r="Q26" s="3">
        <v>13</v>
      </c>
      <c r="R26" s="3">
        <v>0.22</v>
      </c>
      <c r="S26" s="3">
        <v>0.64</v>
      </c>
      <c r="T26" s="3">
        <v>1.2</v>
      </c>
      <c r="U26" s="3">
        <v>2.9</v>
      </c>
    </row>
    <row r="27" spans="1:21" ht="409.6" x14ac:dyDescent="0.25">
      <c r="A27" s="3" t="s">
        <v>32</v>
      </c>
      <c r="B27" s="3" t="s">
        <v>43</v>
      </c>
      <c r="C27" s="3">
        <v>20</v>
      </c>
      <c r="D27" s="3">
        <v>1.3</v>
      </c>
      <c r="E27" s="3">
        <v>0.2</v>
      </c>
      <c r="F27" s="3">
        <v>6.7</v>
      </c>
      <c r="G27" s="3">
        <v>34.200000000000003</v>
      </c>
      <c r="H27" s="3">
        <v>0.04</v>
      </c>
      <c r="I27" s="3">
        <v>0.02</v>
      </c>
      <c r="J27" s="3">
        <v>0</v>
      </c>
      <c r="K27" s="3">
        <v>0</v>
      </c>
      <c r="L27" s="3">
        <v>0</v>
      </c>
      <c r="M27" s="3">
        <v>122</v>
      </c>
      <c r="N27" s="3">
        <v>49</v>
      </c>
      <c r="O27" s="3">
        <v>7</v>
      </c>
      <c r="P27" s="3">
        <v>9.4</v>
      </c>
      <c r="Q27" s="3">
        <v>31.6</v>
      </c>
      <c r="R27" s="3">
        <v>0.78</v>
      </c>
      <c r="S27" s="3">
        <v>0</v>
      </c>
      <c r="T27" s="3">
        <v>6.18</v>
      </c>
      <c r="U27" s="3">
        <v>0</v>
      </c>
    </row>
    <row r="28" spans="1:21" ht="409.6" x14ac:dyDescent="0.25">
      <c r="A28" s="3"/>
      <c r="B28" s="2" t="s">
        <v>44</v>
      </c>
      <c r="C28" s="2">
        <v>590</v>
      </c>
      <c r="D28" s="2">
        <f t="shared" ref="D28:U28" si="2">SUM(D22:D27)</f>
        <v>25.37</v>
      </c>
      <c r="E28" s="2">
        <f t="shared" si="2"/>
        <v>13.579999999999998</v>
      </c>
      <c r="F28" s="2">
        <f t="shared" si="2"/>
        <v>68.099999999999994</v>
      </c>
      <c r="G28" s="2">
        <f t="shared" si="2"/>
        <v>495.9</v>
      </c>
      <c r="H28" s="2">
        <f t="shared" si="2"/>
        <v>0.26</v>
      </c>
      <c r="I28" s="2">
        <f t="shared" si="2"/>
        <v>0.18000000000000002</v>
      </c>
      <c r="J28" s="2">
        <f t="shared" si="2"/>
        <v>364.65</v>
      </c>
      <c r="K28" s="2">
        <f t="shared" si="2"/>
        <v>0</v>
      </c>
      <c r="L28" s="2">
        <f t="shared" si="2"/>
        <v>26.349999999999998</v>
      </c>
      <c r="M28" s="2">
        <f t="shared" si="2"/>
        <v>581.89</v>
      </c>
      <c r="N28" s="2">
        <f t="shared" si="2"/>
        <v>1203.0700000000002</v>
      </c>
      <c r="O28" s="2">
        <f t="shared" si="2"/>
        <v>158.93</v>
      </c>
      <c r="P28" s="2">
        <f t="shared" si="2"/>
        <v>116.63000000000001</v>
      </c>
      <c r="Q28" s="2">
        <f t="shared" si="2"/>
        <v>268.77999999999997</v>
      </c>
      <c r="R28" s="2">
        <f t="shared" si="2"/>
        <v>3.8200000000000003</v>
      </c>
      <c r="S28" s="2">
        <f t="shared" si="2"/>
        <v>58.58</v>
      </c>
      <c r="T28" s="2">
        <f t="shared" si="2"/>
        <v>20.589999999999996</v>
      </c>
      <c r="U28" s="2">
        <f t="shared" si="2"/>
        <v>163.44</v>
      </c>
    </row>
    <row r="29" spans="1:21" ht="409.6" x14ac:dyDescent="0.25">
      <c r="A29" s="3"/>
      <c r="B29" s="2" t="s">
        <v>45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409.6" x14ac:dyDescent="0.25">
      <c r="A30" s="3" t="s">
        <v>46</v>
      </c>
      <c r="B30" s="8" t="s">
        <v>114</v>
      </c>
      <c r="C30" s="3">
        <v>150</v>
      </c>
      <c r="D30" s="3">
        <v>0</v>
      </c>
      <c r="E30" s="3">
        <v>0</v>
      </c>
      <c r="F30" s="3">
        <v>9.5</v>
      </c>
      <c r="G30" s="3">
        <v>37.9</v>
      </c>
      <c r="H30" s="3">
        <v>0.03</v>
      </c>
      <c r="I30" s="3">
        <v>0.03</v>
      </c>
      <c r="J30" s="3">
        <v>9.3699999999999992</v>
      </c>
      <c r="K30" s="3">
        <v>0</v>
      </c>
      <c r="L30" s="3">
        <v>1.59</v>
      </c>
      <c r="M30" s="3">
        <v>0.09</v>
      </c>
      <c r="N30" s="3">
        <v>1.18</v>
      </c>
      <c r="O30" s="3">
        <v>43.75</v>
      </c>
      <c r="P30" s="3">
        <v>0.1</v>
      </c>
      <c r="Q30" s="3">
        <v>0.08</v>
      </c>
      <c r="R30" s="3">
        <v>0.02</v>
      </c>
      <c r="S30" s="3">
        <v>0</v>
      </c>
      <c r="T30" s="3">
        <v>0</v>
      </c>
      <c r="U30" s="3">
        <v>0</v>
      </c>
    </row>
    <row r="31" spans="1:21" ht="409.6" x14ac:dyDescent="0.25">
      <c r="A31" s="3" t="s">
        <v>32</v>
      </c>
      <c r="B31" s="3" t="s">
        <v>87</v>
      </c>
      <c r="C31" s="3">
        <v>12</v>
      </c>
      <c r="D31" s="3">
        <v>1.6</v>
      </c>
      <c r="E31" s="3">
        <v>0.2</v>
      </c>
      <c r="F31" s="3">
        <v>10.3</v>
      </c>
      <c r="G31" s="3">
        <v>49.6</v>
      </c>
      <c r="H31" s="3">
        <v>0.03</v>
      </c>
      <c r="I31" s="3">
        <v>0.01</v>
      </c>
      <c r="J31" s="3">
        <v>0</v>
      </c>
      <c r="K31" s="3">
        <v>0</v>
      </c>
      <c r="L31" s="3">
        <v>0</v>
      </c>
      <c r="M31" s="3">
        <v>90.75</v>
      </c>
      <c r="N31" s="3">
        <v>27.75</v>
      </c>
      <c r="O31" s="3">
        <v>4.5</v>
      </c>
      <c r="P31" s="3">
        <v>6.9</v>
      </c>
      <c r="Q31" s="3">
        <v>18.149999999999999</v>
      </c>
      <c r="R31" s="3">
        <v>0.44</v>
      </c>
      <c r="S31" s="3">
        <v>0</v>
      </c>
      <c r="T31" s="3">
        <v>0</v>
      </c>
      <c r="U31" s="3">
        <v>0</v>
      </c>
    </row>
    <row r="32" spans="1:21" ht="409.6" x14ac:dyDescent="0.25">
      <c r="A32" s="3" t="s">
        <v>32</v>
      </c>
      <c r="B32" s="8" t="s">
        <v>170</v>
      </c>
      <c r="C32" s="3">
        <v>100</v>
      </c>
      <c r="D32" s="3">
        <v>0.4</v>
      </c>
      <c r="E32" s="3">
        <v>0.4</v>
      </c>
      <c r="F32" s="3">
        <v>9.8000000000000007</v>
      </c>
      <c r="G32" s="3">
        <v>44.4</v>
      </c>
      <c r="H32" s="3">
        <v>0.03</v>
      </c>
      <c r="I32" s="3">
        <v>0.02</v>
      </c>
      <c r="J32" s="3">
        <v>5</v>
      </c>
      <c r="K32" s="3">
        <v>0</v>
      </c>
      <c r="L32" s="3">
        <v>10</v>
      </c>
      <c r="M32" s="3">
        <v>26</v>
      </c>
      <c r="N32" s="3">
        <v>278</v>
      </c>
      <c r="O32" s="3">
        <v>16</v>
      </c>
      <c r="P32" s="3">
        <v>9</v>
      </c>
      <c r="Q32" s="3">
        <v>11</v>
      </c>
      <c r="R32" s="3">
        <v>2.2000000000000002</v>
      </c>
      <c r="S32" s="3">
        <v>2</v>
      </c>
      <c r="T32" s="3">
        <v>0.3</v>
      </c>
      <c r="U32" s="3">
        <v>8</v>
      </c>
    </row>
    <row r="33" spans="1:21" ht="15.75" customHeight="1" x14ac:dyDescent="0.25">
      <c r="A33" s="3"/>
      <c r="B33" s="2" t="s">
        <v>47</v>
      </c>
      <c r="C33" s="2">
        <f>SUM(C30:C32)</f>
        <v>262</v>
      </c>
      <c r="D33" s="2">
        <f t="shared" ref="D33:U33" si="3">SUM(D30:D32)</f>
        <v>2</v>
      </c>
      <c r="E33" s="2">
        <f t="shared" si="3"/>
        <v>0.60000000000000009</v>
      </c>
      <c r="F33" s="2">
        <f t="shared" si="3"/>
        <v>29.6</v>
      </c>
      <c r="G33" s="2">
        <f t="shared" si="3"/>
        <v>131.9</v>
      </c>
      <c r="H33" s="2">
        <f t="shared" si="3"/>
        <v>0.09</v>
      </c>
      <c r="I33" s="2">
        <f t="shared" si="3"/>
        <v>0.06</v>
      </c>
      <c r="J33" s="2">
        <f t="shared" si="3"/>
        <v>14.37</v>
      </c>
      <c r="K33" s="2">
        <f t="shared" si="3"/>
        <v>0</v>
      </c>
      <c r="L33" s="2">
        <f t="shared" si="3"/>
        <v>11.59</v>
      </c>
      <c r="M33" s="2">
        <f t="shared" si="3"/>
        <v>116.84</v>
      </c>
      <c r="N33" s="2">
        <f t="shared" si="3"/>
        <v>306.93</v>
      </c>
      <c r="O33" s="2">
        <f t="shared" si="3"/>
        <v>64.25</v>
      </c>
      <c r="P33" s="2">
        <f t="shared" si="3"/>
        <v>16</v>
      </c>
      <c r="Q33" s="2">
        <f t="shared" si="3"/>
        <v>29.229999999999997</v>
      </c>
      <c r="R33" s="2">
        <f t="shared" si="3"/>
        <v>2.66</v>
      </c>
      <c r="S33" s="2">
        <f t="shared" si="3"/>
        <v>2</v>
      </c>
      <c r="T33" s="2">
        <f t="shared" si="3"/>
        <v>0.3</v>
      </c>
      <c r="U33" s="2">
        <f t="shared" si="3"/>
        <v>8</v>
      </c>
    </row>
    <row r="34" spans="1:21" ht="409.6" x14ac:dyDescent="0.25">
      <c r="A34" s="3"/>
      <c r="B34" s="5" t="s">
        <v>48</v>
      </c>
      <c r="C34" s="5">
        <f>C17+C20+C28+C33</f>
        <v>1312</v>
      </c>
      <c r="D34" s="5">
        <f t="shared" ref="D34:U34" si="4">D17+D20+D28+D33</f>
        <v>40.770000000000003</v>
      </c>
      <c r="E34" s="5">
        <f t="shared" si="4"/>
        <v>35.08</v>
      </c>
      <c r="F34" s="5">
        <f t="shared" si="4"/>
        <v>149.69999999999999</v>
      </c>
      <c r="G34" s="5">
        <f t="shared" si="4"/>
        <v>1078</v>
      </c>
      <c r="H34" s="5">
        <f t="shared" si="4"/>
        <v>0.60899999999999999</v>
      </c>
      <c r="I34" s="5">
        <f t="shared" si="4"/>
        <v>0.59000000000000008</v>
      </c>
      <c r="J34" s="5">
        <f t="shared" si="4"/>
        <v>478.46</v>
      </c>
      <c r="K34" s="5">
        <f t="shared" si="4"/>
        <v>0.25</v>
      </c>
      <c r="L34" s="5">
        <f t="shared" si="4"/>
        <v>39.14</v>
      </c>
      <c r="M34" s="5">
        <f t="shared" si="4"/>
        <v>1153.3399999999999</v>
      </c>
      <c r="N34" s="5">
        <f t="shared" si="4"/>
        <v>1961.3100000000002</v>
      </c>
      <c r="O34" s="5">
        <f t="shared" si="4"/>
        <v>553.6400000000001</v>
      </c>
      <c r="P34" s="5">
        <f t="shared" si="4"/>
        <v>214.16000000000003</v>
      </c>
      <c r="Q34" s="5">
        <f t="shared" si="4"/>
        <v>639.20000000000005</v>
      </c>
      <c r="R34" s="5">
        <f t="shared" si="4"/>
        <v>8.947000000000001</v>
      </c>
      <c r="S34" s="5">
        <f t="shared" si="4"/>
        <v>119.73</v>
      </c>
      <c r="T34" s="5">
        <f t="shared" si="4"/>
        <v>37.719999999999992</v>
      </c>
      <c r="U34" s="5">
        <f t="shared" si="4"/>
        <v>258.17</v>
      </c>
    </row>
    <row r="36" spans="1:21" ht="15.75" x14ac:dyDescent="0.25">
      <c r="A36" s="30" t="s">
        <v>148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</row>
    <row r="37" spans="1:21" ht="409.6" x14ac:dyDescent="0.25">
      <c r="A37" s="7" t="s">
        <v>0</v>
      </c>
      <c r="B37" s="7" t="s">
        <v>1</v>
      </c>
      <c r="C37" s="7" t="s">
        <v>2</v>
      </c>
      <c r="D37" s="7" t="s">
        <v>3</v>
      </c>
      <c r="E37" s="7" t="s">
        <v>4</v>
      </c>
      <c r="F37" s="7" t="s">
        <v>5</v>
      </c>
      <c r="G37" s="7" t="s">
        <v>6</v>
      </c>
      <c r="H37" s="7" t="s">
        <v>7</v>
      </c>
      <c r="I37" s="7" t="s">
        <v>8</v>
      </c>
      <c r="J37" s="7" t="s">
        <v>9</v>
      </c>
      <c r="K37" s="7" t="s">
        <v>10</v>
      </c>
      <c r="L37" s="7" t="s">
        <v>11</v>
      </c>
      <c r="M37" s="7" t="s">
        <v>12</v>
      </c>
      <c r="N37" s="7" t="s">
        <v>13</v>
      </c>
      <c r="O37" s="7" t="s">
        <v>14</v>
      </c>
      <c r="P37" s="7" t="s">
        <v>15</v>
      </c>
      <c r="Q37" s="7" t="s">
        <v>16</v>
      </c>
      <c r="R37" s="7" t="s">
        <v>17</v>
      </c>
      <c r="S37" s="7" t="s">
        <v>18</v>
      </c>
      <c r="T37" s="7" t="s">
        <v>19</v>
      </c>
      <c r="U37" s="7" t="s">
        <v>20</v>
      </c>
    </row>
    <row r="38" spans="1:21" ht="409.6" x14ac:dyDescent="0.25">
      <c r="A38" s="7"/>
      <c r="B38" s="7"/>
      <c r="C38" s="7" t="s">
        <v>21</v>
      </c>
      <c r="D38" s="7" t="s">
        <v>21</v>
      </c>
      <c r="E38" s="7" t="s">
        <v>21</v>
      </c>
      <c r="F38" s="7" t="s">
        <v>21</v>
      </c>
      <c r="G38" s="7" t="s">
        <v>22</v>
      </c>
      <c r="H38" s="7" t="s">
        <v>23</v>
      </c>
      <c r="I38" s="7" t="s">
        <v>23</v>
      </c>
      <c r="J38" s="7" t="s">
        <v>24</v>
      </c>
      <c r="K38" s="7" t="s">
        <v>25</v>
      </c>
      <c r="L38" s="7" t="s">
        <v>23</v>
      </c>
      <c r="M38" s="7" t="s">
        <v>23</v>
      </c>
      <c r="N38" s="7" t="s">
        <v>23</v>
      </c>
      <c r="O38" s="7" t="s">
        <v>23</v>
      </c>
      <c r="P38" s="7" t="s">
        <v>23</v>
      </c>
      <c r="Q38" s="7" t="s">
        <v>23</v>
      </c>
      <c r="R38" s="7" t="s">
        <v>23</v>
      </c>
      <c r="S38" s="7" t="s">
        <v>25</v>
      </c>
      <c r="T38" s="7" t="s">
        <v>25</v>
      </c>
      <c r="U38" s="7" t="s">
        <v>25</v>
      </c>
    </row>
    <row r="39" spans="1:21" ht="409.6" x14ac:dyDescent="0.25">
      <c r="A39" s="3"/>
      <c r="B39" s="4" t="s">
        <v>49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409.6" x14ac:dyDescent="0.25">
      <c r="A40" s="3"/>
      <c r="B40" s="2" t="s">
        <v>27</v>
      </c>
      <c r="C40" s="6" t="s">
        <v>142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409.6" x14ac:dyDescent="0.25">
      <c r="A41" s="3" t="s">
        <v>50</v>
      </c>
      <c r="B41" s="3" t="s">
        <v>51</v>
      </c>
      <c r="C41" s="3">
        <v>10</v>
      </c>
      <c r="D41" s="3">
        <v>2.2999999999999998</v>
      </c>
      <c r="E41" s="3">
        <v>3</v>
      </c>
      <c r="F41" s="3">
        <v>0</v>
      </c>
      <c r="G41" s="3">
        <v>35.799999999999997</v>
      </c>
      <c r="H41" s="3">
        <v>0</v>
      </c>
      <c r="I41" s="3">
        <v>0.03</v>
      </c>
      <c r="J41" s="3">
        <v>26</v>
      </c>
      <c r="K41" s="3">
        <v>0.1</v>
      </c>
      <c r="L41" s="3">
        <v>7.0000000000000007E-2</v>
      </c>
      <c r="M41" s="3">
        <v>81</v>
      </c>
      <c r="N41" s="3">
        <v>8.8000000000000007</v>
      </c>
      <c r="O41" s="3">
        <v>88</v>
      </c>
      <c r="P41" s="3">
        <v>3.5</v>
      </c>
      <c r="Q41" s="3">
        <v>50</v>
      </c>
      <c r="R41" s="3">
        <v>0.1</v>
      </c>
      <c r="S41" s="3">
        <v>0</v>
      </c>
      <c r="T41" s="3">
        <v>1.45</v>
      </c>
      <c r="U41" s="3">
        <v>0</v>
      </c>
    </row>
    <row r="42" spans="1:21" ht="409.6" x14ac:dyDescent="0.25">
      <c r="A42" s="3" t="s">
        <v>162</v>
      </c>
      <c r="B42" s="3" t="s">
        <v>163</v>
      </c>
      <c r="C42" s="3">
        <v>180</v>
      </c>
      <c r="D42" s="3">
        <v>7.48</v>
      </c>
      <c r="E42" s="3">
        <v>9.11</v>
      </c>
      <c r="F42" s="3">
        <v>33.880000000000003</v>
      </c>
      <c r="G42" s="3">
        <v>247.4</v>
      </c>
      <c r="H42" s="3">
        <v>0.17</v>
      </c>
      <c r="I42" s="3">
        <v>0.13</v>
      </c>
      <c r="J42" s="3">
        <v>37.47</v>
      </c>
      <c r="K42" s="3">
        <v>0.12</v>
      </c>
      <c r="L42" s="3">
        <v>0</v>
      </c>
      <c r="M42" s="3">
        <v>305</v>
      </c>
      <c r="N42" s="3">
        <v>194</v>
      </c>
      <c r="O42" s="3">
        <v>129</v>
      </c>
      <c r="P42" s="3">
        <v>43</v>
      </c>
      <c r="Q42" s="3">
        <v>167</v>
      </c>
      <c r="R42" s="3">
        <v>1.2</v>
      </c>
      <c r="S42" s="3">
        <v>46.44</v>
      </c>
      <c r="T42" s="3">
        <v>2.8</v>
      </c>
      <c r="U42" s="3">
        <v>31.57</v>
      </c>
    </row>
    <row r="43" spans="1:21" ht="409.6" x14ac:dyDescent="0.25">
      <c r="A43" s="3" t="s">
        <v>52</v>
      </c>
      <c r="B43" s="3" t="s">
        <v>53</v>
      </c>
      <c r="C43" s="3">
        <v>150</v>
      </c>
      <c r="D43" s="3">
        <v>2.6</v>
      </c>
      <c r="E43" s="3">
        <v>1.9</v>
      </c>
      <c r="F43" s="3">
        <v>8.3000000000000007</v>
      </c>
      <c r="G43" s="3">
        <v>60.8</v>
      </c>
      <c r="H43" s="3">
        <v>0.02</v>
      </c>
      <c r="I43" s="3">
        <v>0.09</v>
      </c>
      <c r="J43" s="3">
        <v>9.94</v>
      </c>
      <c r="K43" s="3">
        <v>0</v>
      </c>
      <c r="L43" s="3">
        <v>0.39</v>
      </c>
      <c r="M43" s="3">
        <v>28.76</v>
      </c>
      <c r="N43" s="3">
        <v>119.2</v>
      </c>
      <c r="O43" s="3">
        <v>107.24</v>
      </c>
      <c r="P43" s="3">
        <v>17.45</v>
      </c>
      <c r="Q43" s="3">
        <v>71.55</v>
      </c>
      <c r="R43" s="3">
        <v>0.51</v>
      </c>
      <c r="S43" s="3">
        <v>6.75</v>
      </c>
      <c r="T43" s="3">
        <v>1.32</v>
      </c>
      <c r="U43" s="3">
        <v>20.51</v>
      </c>
    </row>
    <row r="44" spans="1:21" ht="409.6" x14ac:dyDescent="0.25">
      <c r="A44" s="3" t="s">
        <v>32</v>
      </c>
      <c r="B44" s="3" t="s">
        <v>33</v>
      </c>
      <c r="C44" s="3">
        <v>20</v>
      </c>
      <c r="D44" s="3">
        <v>1.6</v>
      </c>
      <c r="E44" s="3">
        <v>0.2</v>
      </c>
      <c r="F44" s="3">
        <v>9.8000000000000007</v>
      </c>
      <c r="G44" s="3">
        <v>47.5</v>
      </c>
      <c r="H44" s="3">
        <v>0.03</v>
      </c>
      <c r="I44" s="3">
        <v>0.01</v>
      </c>
      <c r="J44" s="3">
        <v>0</v>
      </c>
      <c r="K44" s="3">
        <v>0</v>
      </c>
      <c r="L44" s="3">
        <v>0</v>
      </c>
      <c r="M44" s="3">
        <v>88.6</v>
      </c>
      <c r="N44" s="3">
        <v>27.2</v>
      </c>
      <c r="O44" s="3">
        <v>4.5999999999999996</v>
      </c>
      <c r="P44" s="3">
        <v>6.8</v>
      </c>
      <c r="Q44" s="3">
        <v>17.8</v>
      </c>
      <c r="R44" s="3">
        <v>0.4</v>
      </c>
      <c r="S44" s="3">
        <v>0.64</v>
      </c>
      <c r="T44" s="3">
        <v>1.2</v>
      </c>
      <c r="U44" s="3">
        <v>2.9</v>
      </c>
    </row>
    <row r="45" spans="1:21" ht="409.6" x14ac:dyDescent="0.25">
      <c r="A45" s="3"/>
      <c r="B45" s="2" t="s">
        <v>34</v>
      </c>
      <c r="C45" s="2">
        <f>SUM(C41:C44)</f>
        <v>360</v>
      </c>
      <c r="D45" s="2">
        <f t="shared" ref="D45:U45" si="5">SUM(D41:D44)</f>
        <v>13.98</v>
      </c>
      <c r="E45" s="2">
        <f t="shared" si="5"/>
        <v>14.209999999999999</v>
      </c>
      <c r="F45" s="2">
        <f t="shared" si="5"/>
        <v>51.980000000000004</v>
      </c>
      <c r="G45" s="2">
        <f t="shared" si="5"/>
        <v>391.5</v>
      </c>
      <c r="H45" s="2">
        <f t="shared" si="5"/>
        <v>0.22</v>
      </c>
      <c r="I45" s="2">
        <f t="shared" si="5"/>
        <v>0.26</v>
      </c>
      <c r="J45" s="2">
        <f t="shared" si="5"/>
        <v>73.41</v>
      </c>
      <c r="K45" s="2">
        <f t="shared" si="5"/>
        <v>0.22</v>
      </c>
      <c r="L45" s="2">
        <f t="shared" si="5"/>
        <v>0.46</v>
      </c>
      <c r="M45" s="2">
        <f t="shared" si="5"/>
        <v>503.36</v>
      </c>
      <c r="N45" s="2">
        <f t="shared" si="5"/>
        <v>349.2</v>
      </c>
      <c r="O45" s="2">
        <f t="shared" si="5"/>
        <v>328.84000000000003</v>
      </c>
      <c r="P45" s="2">
        <f t="shared" si="5"/>
        <v>70.75</v>
      </c>
      <c r="Q45" s="2">
        <f t="shared" si="5"/>
        <v>306.35000000000002</v>
      </c>
      <c r="R45" s="2">
        <f t="shared" si="5"/>
        <v>2.21</v>
      </c>
      <c r="S45" s="2">
        <f t="shared" si="5"/>
        <v>53.83</v>
      </c>
      <c r="T45" s="2">
        <f t="shared" si="5"/>
        <v>6.7700000000000005</v>
      </c>
      <c r="U45" s="2">
        <f t="shared" si="5"/>
        <v>54.98</v>
      </c>
    </row>
    <row r="46" spans="1:21" ht="409.6" x14ac:dyDescent="0.25">
      <c r="A46" s="3"/>
      <c r="B46" s="2" t="s">
        <v>35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409.6" x14ac:dyDescent="0.25">
      <c r="A47" s="3" t="s">
        <v>32</v>
      </c>
      <c r="B47" s="3" t="s">
        <v>54</v>
      </c>
      <c r="C47" s="3">
        <v>100</v>
      </c>
      <c r="D47" s="3">
        <v>2.9</v>
      </c>
      <c r="E47" s="3">
        <v>2.5</v>
      </c>
      <c r="F47" s="3">
        <v>4.2</v>
      </c>
      <c r="G47" s="3">
        <v>50.9</v>
      </c>
      <c r="H47" s="3">
        <v>0.14000000000000001</v>
      </c>
      <c r="I47" s="3">
        <v>0.104</v>
      </c>
      <c r="J47" s="3">
        <v>13.2</v>
      </c>
      <c r="K47" s="3">
        <v>0</v>
      </c>
      <c r="L47" s="3">
        <v>0.12</v>
      </c>
      <c r="M47" s="3">
        <v>38</v>
      </c>
      <c r="N47" s="3">
        <v>121.18</v>
      </c>
      <c r="O47" s="3">
        <v>109.12</v>
      </c>
      <c r="P47" s="3">
        <v>12.18</v>
      </c>
      <c r="Q47" s="3">
        <v>80.040000000000006</v>
      </c>
      <c r="R47" s="3">
        <v>8.6999999999999994E-2</v>
      </c>
      <c r="S47" s="3">
        <v>9</v>
      </c>
      <c r="T47" s="3">
        <v>0.88</v>
      </c>
      <c r="U47" s="3">
        <v>20</v>
      </c>
    </row>
    <row r="48" spans="1:21" ht="409.6" x14ac:dyDescent="0.25">
      <c r="A48" s="3"/>
      <c r="B48" s="2" t="s">
        <v>37</v>
      </c>
      <c r="C48" s="2">
        <f>C47</f>
        <v>100</v>
      </c>
      <c r="D48" s="2">
        <f t="shared" ref="D48:U48" si="6">D47</f>
        <v>2.9</v>
      </c>
      <c r="E48" s="2">
        <f t="shared" si="6"/>
        <v>2.5</v>
      </c>
      <c r="F48" s="2">
        <f t="shared" si="6"/>
        <v>4.2</v>
      </c>
      <c r="G48" s="2">
        <f t="shared" si="6"/>
        <v>50.9</v>
      </c>
      <c r="H48" s="2">
        <f t="shared" si="6"/>
        <v>0.14000000000000001</v>
      </c>
      <c r="I48" s="2">
        <f t="shared" si="6"/>
        <v>0.104</v>
      </c>
      <c r="J48" s="2">
        <f t="shared" si="6"/>
        <v>13.2</v>
      </c>
      <c r="K48" s="2">
        <f t="shared" si="6"/>
        <v>0</v>
      </c>
      <c r="L48" s="2">
        <f t="shared" si="6"/>
        <v>0.12</v>
      </c>
      <c r="M48" s="2">
        <f t="shared" si="6"/>
        <v>38</v>
      </c>
      <c r="N48" s="2">
        <f t="shared" si="6"/>
        <v>121.18</v>
      </c>
      <c r="O48" s="2">
        <f t="shared" si="6"/>
        <v>109.12</v>
      </c>
      <c r="P48" s="2">
        <f t="shared" si="6"/>
        <v>12.18</v>
      </c>
      <c r="Q48" s="2">
        <f t="shared" si="6"/>
        <v>80.040000000000006</v>
      </c>
      <c r="R48" s="2">
        <f t="shared" si="6"/>
        <v>8.6999999999999994E-2</v>
      </c>
      <c r="S48" s="2">
        <f t="shared" si="6"/>
        <v>9</v>
      </c>
      <c r="T48" s="2">
        <f t="shared" si="6"/>
        <v>0.88</v>
      </c>
      <c r="U48" s="2">
        <f t="shared" si="6"/>
        <v>20</v>
      </c>
    </row>
    <row r="49" spans="1:21" ht="409.6" x14ac:dyDescent="0.25">
      <c r="A49" s="3"/>
      <c r="B49" s="2" t="s">
        <v>38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30" x14ac:dyDescent="0.25">
      <c r="A50" s="3" t="s">
        <v>143</v>
      </c>
      <c r="B50" s="15" t="s">
        <v>144</v>
      </c>
      <c r="C50" s="3">
        <v>50</v>
      </c>
      <c r="D50" s="3">
        <v>0.67</v>
      </c>
      <c r="E50" s="3">
        <v>2.2400000000000002</v>
      </c>
      <c r="F50" s="3">
        <v>3.8</v>
      </c>
      <c r="G50" s="3">
        <v>38.1</v>
      </c>
      <c r="H50" s="3">
        <v>0.01</v>
      </c>
      <c r="I50" s="3">
        <v>0.02</v>
      </c>
      <c r="J50" s="3">
        <v>0.56999999999999995</v>
      </c>
      <c r="K50" s="3">
        <v>0</v>
      </c>
      <c r="L50" s="3">
        <v>2</v>
      </c>
      <c r="M50" s="3">
        <v>66</v>
      </c>
      <c r="N50" s="3">
        <v>114</v>
      </c>
      <c r="O50" s="3">
        <v>16</v>
      </c>
      <c r="P50" s="3">
        <v>9</v>
      </c>
      <c r="Q50" s="3">
        <v>18</v>
      </c>
      <c r="R50" s="3">
        <v>0.6</v>
      </c>
      <c r="S50" s="3">
        <v>10</v>
      </c>
      <c r="T50" s="3">
        <v>0.3</v>
      </c>
      <c r="U50" s="3">
        <v>9.5</v>
      </c>
    </row>
    <row r="51" spans="1:21" ht="409.6" x14ac:dyDescent="0.25">
      <c r="A51" s="3" t="s">
        <v>55</v>
      </c>
      <c r="B51" s="3" t="s">
        <v>56</v>
      </c>
      <c r="C51" s="3">
        <v>200</v>
      </c>
      <c r="D51" s="3">
        <v>6.7</v>
      </c>
      <c r="E51" s="3">
        <v>4.5999999999999996</v>
      </c>
      <c r="F51" s="3">
        <v>16.3</v>
      </c>
      <c r="G51" s="3">
        <v>133.1</v>
      </c>
      <c r="H51" s="3">
        <v>0.14000000000000001</v>
      </c>
      <c r="I51" s="3">
        <v>0.05</v>
      </c>
      <c r="J51" s="3">
        <v>97.19</v>
      </c>
      <c r="K51" s="3">
        <v>0</v>
      </c>
      <c r="L51" s="3">
        <v>4.7699999999999996</v>
      </c>
      <c r="M51" s="3">
        <v>95.82</v>
      </c>
      <c r="N51" s="3">
        <v>382.43</v>
      </c>
      <c r="O51" s="3">
        <v>26.94</v>
      </c>
      <c r="P51" s="3">
        <v>29</v>
      </c>
      <c r="Q51" s="3">
        <v>80.47</v>
      </c>
      <c r="R51" s="3">
        <v>1.48</v>
      </c>
      <c r="S51" s="3">
        <v>15.96</v>
      </c>
      <c r="T51" s="3">
        <v>2.0099999999999998</v>
      </c>
      <c r="U51" s="3">
        <v>28.88</v>
      </c>
    </row>
    <row r="52" spans="1:21" ht="409.6" x14ac:dyDescent="0.25">
      <c r="A52" s="3" t="s">
        <v>57</v>
      </c>
      <c r="B52" s="3" t="s">
        <v>58</v>
      </c>
      <c r="C52" s="3">
        <v>150</v>
      </c>
      <c r="D52" s="3">
        <v>12.7</v>
      </c>
      <c r="E52" s="3">
        <v>11.5</v>
      </c>
      <c r="F52" s="3">
        <v>9.6</v>
      </c>
      <c r="G52" s="3">
        <v>192.5</v>
      </c>
      <c r="H52" s="3">
        <v>0.05</v>
      </c>
      <c r="I52" s="3">
        <v>0.11</v>
      </c>
      <c r="J52" s="3">
        <v>13.77</v>
      </c>
      <c r="K52" s="3">
        <v>0.06</v>
      </c>
      <c r="L52" s="3">
        <v>16.559999999999999</v>
      </c>
      <c r="M52" s="3">
        <v>172.39</v>
      </c>
      <c r="N52" s="3">
        <v>406.9</v>
      </c>
      <c r="O52" s="3">
        <v>62.02</v>
      </c>
      <c r="P52" s="3">
        <v>28.46</v>
      </c>
      <c r="Q52" s="3">
        <v>138.21</v>
      </c>
      <c r="R52" s="3">
        <v>2.0299999999999998</v>
      </c>
      <c r="S52" s="3">
        <v>25.4</v>
      </c>
      <c r="T52" s="3">
        <v>1.31</v>
      </c>
      <c r="U52" s="3">
        <v>53.47</v>
      </c>
    </row>
    <row r="53" spans="1:21" ht="409.6" x14ac:dyDescent="0.25">
      <c r="A53" s="3" t="s">
        <v>59</v>
      </c>
      <c r="B53" s="3" t="s">
        <v>60</v>
      </c>
      <c r="C53" s="3">
        <v>150</v>
      </c>
      <c r="D53" s="3">
        <v>0.1</v>
      </c>
      <c r="E53" s="3">
        <v>0</v>
      </c>
      <c r="F53" s="3">
        <v>6</v>
      </c>
      <c r="G53" s="3">
        <v>24.8</v>
      </c>
      <c r="H53" s="3">
        <v>0</v>
      </c>
      <c r="I53" s="3">
        <v>0</v>
      </c>
      <c r="J53" s="3">
        <v>0.79</v>
      </c>
      <c r="K53" s="3">
        <v>0</v>
      </c>
      <c r="L53" s="3">
        <v>3.96</v>
      </c>
      <c r="M53" s="3">
        <v>1.67</v>
      </c>
      <c r="N53" s="3">
        <v>27.11</v>
      </c>
      <c r="O53" s="3">
        <v>55.85</v>
      </c>
      <c r="P53" s="3">
        <v>1.87</v>
      </c>
      <c r="Q53" s="3">
        <v>3.3</v>
      </c>
      <c r="R53" s="3">
        <v>0.06</v>
      </c>
      <c r="S53" s="3">
        <v>0.33</v>
      </c>
      <c r="T53" s="3">
        <v>7.0000000000000007E-2</v>
      </c>
      <c r="U53" s="3">
        <v>2.81</v>
      </c>
    </row>
    <row r="54" spans="1:21" ht="409.6" x14ac:dyDescent="0.25">
      <c r="A54" s="3" t="s">
        <v>32</v>
      </c>
      <c r="B54" s="3" t="s">
        <v>42</v>
      </c>
      <c r="C54" s="3">
        <v>20</v>
      </c>
      <c r="D54" s="3">
        <v>1.5</v>
      </c>
      <c r="E54" s="3">
        <v>0.2</v>
      </c>
      <c r="F54" s="3">
        <v>9.8000000000000007</v>
      </c>
      <c r="G54" s="3">
        <v>46.9</v>
      </c>
      <c r="H54" s="3">
        <v>0.02</v>
      </c>
      <c r="I54" s="3">
        <v>0.01</v>
      </c>
      <c r="J54" s="3">
        <v>0</v>
      </c>
      <c r="K54" s="3">
        <v>0</v>
      </c>
      <c r="L54" s="3">
        <v>0</v>
      </c>
      <c r="M54" s="3">
        <v>99.8</v>
      </c>
      <c r="N54" s="3">
        <v>18.600000000000001</v>
      </c>
      <c r="O54" s="3">
        <v>4</v>
      </c>
      <c r="P54" s="3">
        <v>2.8</v>
      </c>
      <c r="Q54" s="3">
        <v>13</v>
      </c>
      <c r="R54" s="3">
        <v>0.22</v>
      </c>
      <c r="S54" s="3">
        <v>0.64</v>
      </c>
      <c r="T54" s="3">
        <v>1.2</v>
      </c>
      <c r="U54" s="3">
        <v>2.9</v>
      </c>
    </row>
    <row r="55" spans="1:21" ht="409.6" x14ac:dyDescent="0.25">
      <c r="A55" s="3" t="s">
        <v>32</v>
      </c>
      <c r="B55" s="3" t="s">
        <v>43</v>
      </c>
      <c r="C55" s="3">
        <v>20</v>
      </c>
      <c r="D55" s="3">
        <v>1.3</v>
      </c>
      <c r="E55" s="3">
        <v>0.2</v>
      </c>
      <c r="F55" s="3">
        <v>6.7</v>
      </c>
      <c r="G55" s="3">
        <v>34.200000000000003</v>
      </c>
      <c r="H55" s="3">
        <v>0.04</v>
      </c>
      <c r="I55" s="3">
        <v>0.02</v>
      </c>
      <c r="J55" s="3">
        <v>0</v>
      </c>
      <c r="K55" s="3">
        <v>0</v>
      </c>
      <c r="L55" s="3">
        <v>0</v>
      </c>
      <c r="M55" s="3">
        <v>122</v>
      </c>
      <c r="N55" s="3">
        <v>49</v>
      </c>
      <c r="O55" s="3">
        <v>7</v>
      </c>
      <c r="P55" s="3">
        <v>9.4</v>
      </c>
      <c r="Q55" s="3">
        <v>31.6</v>
      </c>
      <c r="R55" s="3">
        <v>0.78</v>
      </c>
      <c r="S55" s="3">
        <v>0</v>
      </c>
      <c r="T55" s="3">
        <v>6.18</v>
      </c>
      <c r="U55" s="3">
        <v>0</v>
      </c>
    </row>
    <row r="56" spans="1:21" ht="409.6" x14ac:dyDescent="0.25">
      <c r="A56" s="3"/>
      <c r="B56" s="2" t="s">
        <v>44</v>
      </c>
      <c r="C56" s="2">
        <f>SUM(C50:C55)</f>
        <v>590</v>
      </c>
      <c r="D56" s="2">
        <f t="shared" ref="D56:U56" si="7">SUM(D50:D55)</f>
        <v>22.970000000000002</v>
      </c>
      <c r="E56" s="2">
        <f t="shared" si="7"/>
        <v>18.739999999999998</v>
      </c>
      <c r="F56" s="2">
        <f t="shared" si="7"/>
        <v>52.2</v>
      </c>
      <c r="G56" s="2">
        <f t="shared" si="7"/>
        <v>469.59999999999997</v>
      </c>
      <c r="H56" s="2">
        <f t="shared" si="7"/>
        <v>0.26</v>
      </c>
      <c r="I56" s="2">
        <f t="shared" si="7"/>
        <v>0.21</v>
      </c>
      <c r="J56" s="2">
        <f t="shared" si="7"/>
        <v>112.32</v>
      </c>
      <c r="K56" s="2">
        <f t="shared" si="7"/>
        <v>0.06</v>
      </c>
      <c r="L56" s="2">
        <f t="shared" si="7"/>
        <v>27.29</v>
      </c>
      <c r="M56" s="2">
        <f t="shared" si="7"/>
        <v>557.68000000000006</v>
      </c>
      <c r="N56" s="2">
        <f t="shared" si="7"/>
        <v>998.04</v>
      </c>
      <c r="O56" s="2">
        <f t="shared" si="7"/>
        <v>171.81</v>
      </c>
      <c r="P56" s="2">
        <f t="shared" si="7"/>
        <v>80.530000000000015</v>
      </c>
      <c r="Q56" s="2">
        <f t="shared" si="7"/>
        <v>284.58000000000004</v>
      </c>
      <c r="R56" s="2">
        <f t="shared" si="7"/>
        <v>5.169999999999999</v>
      </c>
      <c r="S56" s="2">
        <f t="shared" si="7"/>
        <v>52.33</v>
      </c>
      <c r="T56" s="2">
        <f t="shared" si="7"/>
        <v>11.07</v>
      </c>
      <c r="U56" s="2">
        <f t="shared" si="7"/>
        <v>97.56</v>
      </c>
    </row>
    <row r="57" spans="1:21" ht="409.6" x14ac:dyDescent="0.25">
      <c r="A57" s="3"/>
      <c r="B57" s="2" t="s">
        <v>45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409.6" x14ac:dyDescent="0.25">
      <c r="A58" s="3" t="s">
        <v>61</v>
      </c>
      <c r="B58" s="3" t="s">
        <v>62</v>
      </c>
      <c r="C58" s="3">
        <v>50</v>
      </c>
      <c r="D58" s="3">
        <v>3.9</v>
      </c>
      <c r="E58" s="3">
        <v>3.4</v>
      </c>
      <c r="F58" s="3">
        <v>25.4</v>
      </c>
      <c r="G58" s="3">
        <v>147.4</v>
      </c>
      <c r="H58" s="3">
        <v>0.05</v>
      </c>
      <c r="I58" s="3">
        <v>0.03</v>
      </c>
      <c r="J58" s="3">
        <v>15.93</v>
      </c>
      <c r="K58" s="3">
        <v>0.12</v>
      </c>
      <c r="L58" s="3">
        <v>0</v>
      </c>
      <c r="M58" s="3">
        <v>200.57</v>
      </c>
      <c r="N58" s="3">
        <v>42.12</v>
      </c>
      <c r="O58" s="3">
        <v>14.69</v>
      </c>
      <c r="P58" s="3">
        <v>5.43</v>
      </c>
      <c r="Q58" s="3">
        <v>34.11</v>
      </c>
      <c r="R58" s="3">
        <v>0.47</v>
      </c>
      <c r="S58" s="3">
        <v>27.8</v>
      </c>
      <c r="T58" s="3">
        <v>2.63</v>
      </c>
      <c r="U58" s="3">
        <v>9.19</v>
      </c>
    </row>
    <row r="59" spans="1:21" ht="409.6" x14ac:dyDescent="0.25">
      <c r="A59" s="3" t="s">
        <v>32</v>
      </c>
      <c r="B59" s="3" t="s">
        <v>63</v>
      </c>
      <c r="C59" s="3">
        <v>150</v>
      </c>
      <c r="D59" s="3">
        <v>0.8</v>
      </c>
      <c r="E59" s="3">
        <v>0.2</v>
      </c>
      <c r="F59" s="3">
        <v>15.2</v>
      </c>
      <c r="G59" s="3">
        <v>65</v>
      </c>
      <c r="H59" s="3">
        <v>0.02</v>
      </c>
      <c r="I59" s="3">
        <v>0.02</v>
      </c>
      <c r="J59" s="3">
        <v>0</v>
      </c>
      <c r="K59" s="3">
        <v>0</v>
      </c>
      <c r="L59" s="3">
        <v>3</v>
      </c>
      <c r="M59" s="3">
        <v>9</v>
      </c>
      <c r="N59" s="3">
        <v>180</v>
      </c>
      <c r="O59" s="3">
        <v>10.5</v>
      </c>
      <c r="P59" s="3">
        <v>6</v>
      </c>
      <c r="Q59" s="3">
        <v>10.5</v>
      </c>
      <c r="R59" s="3">
        <v>2.1</v>
      </c>
      <c r="S59" s="3">
        <v>0</v>
      </c>
      <c r="T59" s="3">
        <v>0</v>
      </c>
      <c r="U59" s="3">
        <v>0</v>
      </c>
    </row>
    <row r="60" spans="1:21" ht="15.75" customHeight="1" x14ac:dyDescent="0.25">
      <c r="A60" s="3"/>
      <c r="B60" s="2" t="s">
        <v>47</v>
      </c>
      <c r="C60" s="2">
        <f t="shared" ref="C60:U60" si="8">SUM(C58:C59)</f>
        <v>200</v>
      </c>
      <c r="D60" s="2">
        <f t="shared" si="8"/>
        <v>4.7</v>
      </c>
      <c r="E60" s="2">
        <f t="shared" si="8"/>
        <v>3.6</v>
      </c>
      <c r="F60" s="2">
        <f t="shared" si="8"/>
        <v>40.599999999999994</v>
      </c>
      <c r="G60" s="2">
        <f t="shared" si="8"/>
        <v>212.4</v>
      </c>
      <c r="H60" s="2">
        <f t="shared" si="8"/>
        <v>7.0000000000000007E-2</v>
      </c>
      <c r="I60" s="2">
        <f t="shared" si="8"/>
        <v>0.05</v>
      </c>
      <c r="J60" s="2">
        <f t="shared" si="8"/>
        <v>15.93</v>
      </c>
      <c r="K60" s="2">
        <f t="shared" si="8"/>
        <v>0.12</v>
      </c>
      <c r="L60" s="2">
        <f t="shared" si="8"/>
        <v>3</v>
      </c>
      <c r="M60" s="2">
        <f t="shared" si="8"/>
        <v>209.57</v>
      </c>
      <c r="N60" s="2">
        <f t="shared" si="8"/>
        <v>222.12</v>
      </c>
      <c r="O60" s="2">
        <f t="shared" si="8"/>
        <v>25.189999999999998</v>
      </c>
      <c r="P60" s="2">
        <f t="shared" si="8"/>
        <v>11.43</v>
      </c>
      <c r="Q60" s="2">
        <f t="shared" si="8"/>
        <v>44.61</v>
      </c>
      <c r="R60" s="2">
        <f t="shared" si="8"/>
        <v>2.5700000000000003</v>
      </c>
      <c r="S60" s="2">
        <f t="shared" si="8"/>
        <v>27.8</v>
      </c>
      <c r="T60" s="2">
        <f t="shared" si="8"/>
        <v>2.63</v>
      </c>
      <c r="U60" s="2">
        <f t="shared" si="8"/>
        <v>9.19</v>
      </c>
    </row>
    <row r="61" spans="1:21" ht="409.6" x14ac:dyDescent="0.25">
      <c r="A61" s="3"/>
      <c r="B61" s="5" t="s">
        <v>48</v>
      </c>
      <c r="C61" s="5">
        <f t="shared" ref="C61:U61" si="9">C45+C48+C56+C60</f>
        <v>1250</v>
      </c>
      <c r="D61" s="5">
        <f t="shared" si="9"/>
        <v>44.550000000000004</v>
      </c>
      <c r="E61" s="5">
        <f t="shared" si="9"/>
        <v>39.050000000000004</v>
      </c>
      <c r="F61" s="5">
        <f t="shared" si="9"/>
        <v>148.98000000000002</v>
      </c>
      <c r="G61" s="5">
        <f t="shared" si="9"/>
        <v>1124.4000000000001</v>
      </c>
      <c r="H61" s="5">
        <f t="shared" si="9"/>
        <v>0.69</v>
      </c>
      <c r="I61" s="5">
        <f t="shared" si="9"/>
        <v>0.624</v>
      </c>
      <c r="J61" s="5">
        <f t="shared" si="9"/>
        <v>214.86</v>
      </c>
      <c r="K61" s="5">
        <f t="shared" si="9"/>
        <v>0.4</v>
      </c>
      <c r="L61" s="5">
        <f t="shared" si="9"/>
        <v>30.869999999999997</v>
      </c>
      <c r="M61" s="5">
        <f t="shared" si="9"/>
        <v>1308.6099999999999</v>
      </c>
      <c r="N61" s="5">
        <f t="shared" si="9"/>
        <v>1690.54</v>
      </c>
      <c r="O61" s="5">
        <f t="shared" si="9"/>
        <v>634.96</v>
      </c>
      <c r="P61" s="5">
        <f t="shared" si="9"/>
        <v>174.89000000000004</v>
      </c>
      <c r="Q61" s="5">
        <f t="shared" si="9"/>
        <v>715.58</v>
      </c>
      <c r="R61" s="5">
        <f t="shared" si="9"/>
        <v>10.036999999999999</v>
      </c>
      <c r="S61" s="5">
        <f t="shared" si="9"/>
        <v>142.96</v>
      </c>
      <c r="T61" s="5">
        <f t="shared" si="9"/>
        <v>21.349999999999998</v>
      </c>
      <c r="U61" s="5">
        <f t="shared" si="9"/>
        <v>181.73</v>
      </c>
    </row>
    <row r="63" spans="1:21" ht="15.75" x14ac:dyDescent="0.25">
      <c r="A63" s="30" t="s">
        <v>149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</row>
    <row r="64" spans="1:21" ht="409.6" x14ac:dyDescent="0.25">
      <c r="A64" s="7" t="s">
        <v>0</v>
      </c>
      <c r="B64" s="7" t="s">
        <v>1</v>
      </c>
      <c r="C64" s="7" t="s">
        <v>2</v>
      </c>
      <c r="D64" s="7" t="s">
        <v>3</v>
      </c>
      <c r="E64" s="7" t="s">
        <v>4</v>
      </c>
      <c r="F64" s="7" t="s">
        <v>5</v>
      </c>
      <c r="G64" s="7" t="s">
        <v>6</v>
      </c>
      <c r="H64" s="7" t="s">
        <v>7</v>
      </c>
      <c r="I64" s="7" t="s">
        <v>8</v>
      </c>
      <c r="J64" s="7" t="s">
        <v>9</v>
      </c>
      <c r="K64" s="7" t="s">
        <v>10</v>
      </c>
      <c r="L64" s="7" t="s">
        <v>11</v>
      </c>
      <c r="M64" s="7" t="s">
        <v>12</v>
      </c>
      <c r="N64" s="7" t="s">
        <v>13</v>
      </c>
      <c r="O64" s="7" t="s">
        <v>14</v>
      </c>
      <c r="P64" s="7" t="s">
        <v>15</v>
      </c>
      <c r="Q64" s="7" t="s">
        <v>16</v>
      </c>
      <c r="R64" s="7" t="s">
        <v>17</v>
      </c>
      <c r="S64" s="7" t="s">
        <v>18</v>
      </c>
      <c r="T64" s="7" t="s">
        <v>19</v>
      </c>
      <c r="U64" s="7" t="s">
        <v>20</v>
      </c>
    </row>
    <row r="65" spans="1:21" ht="409.6" x14ac:dyDescent="0.25">
      <c r="A65" s="7"/>
      <c r="B65" s="7"/>
      <c r="C65" s="7" t="s">
        <v>21</v>
      </c>
      <c r="D65" s="7" t="s">
        <v>21</v>
      </c>
      <c r="E65" s="7" t="s">
        <v>21</v>
      </c>
      <c r="F65" s="7" t="s">
        <v>21</v>
      </c>
      <c r="G65" s="7" t="s">
        <v>22</v>
      </c>
      <c r="H65" s="7" t="s">
        <v>23</v>
      </c>
      <c r="I65" s="7" t="s">
        <v>23</v>
      </c>
      <c r="J65" s="7" t="s">
        <v>24</v>
      </c>
      <c r="K65" s="7" t="s">
        <v>25</v>
      </c>
      <c r="L65" s="7" t="s">
        <v>23</v>
      </c>
      <c r="M65" s="7" t="s">
        <v>23</v>
      </c>
      <c r="N65" s="7" t="s">
        <v>23</v>
      </c>
      <c r="O65" s="7" t="s">
        <v>23</v>
      </c>
      <c r="P65" s="7" t="s">
        <v>23</v>
      </c>
      <c r="Q65" s="7" t="s">
        <v>23</v>
      </c>
      <c r="R65" s="7" t="s">
        <v>23</v>
      </c>
      <c r="S65" s="7" t="s">
        <v>25</v>
      </c>
      <c r="T65" s="7" t="s">
        <v>25</v>
      </c>
      <c r="U65" s="7" t="s">
        <v>25</v>
      </c>
    </row>
    <row r="66" spans="1:21" ht="409.6" x14ac:dyDescent="0.25">
      <c r="A66" s="3"/>
      <c r="B66" s="4" t="s">
        <v>64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409.6" x14ac:dyDescent="0.25">
      <c r="A67" s="3"/>
      <c r="B67" s="2" t="s">
        <v>27</v>
      </c>
      <c r="C67" s="6" t="s">
        <v>142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409.6" x14ac:dyDescent="0.25">
      <c r="A68" s="3" t="s">
        <v>65</v>
      </c>
      <c r="B68" s="3" t="s">
        <v>66</v>
      </c>
      <c r="C68" s="3">
        <v>150</v>
      </c>
      <c r="D68" s="3">
        <v>12.68</v>
      </c>
      <c r="E68" s="3">
        <v>17.95</v>
      </c>
      <c r="F68" s="3">
        <v>3.25</v>
      </c>
      <c r="G68" s="3">
        <v>225.2</v>
      </c>
      <c r="H68" s="3">
        <v>7.0000000000000007E-2</v>
      </c>
      <c r="I68" s="3">
        <v>0.4</v>
      </c>
      <c r="J68" s="3">
        <v>182.66</v>
      </c>
      <c r="K68" s="3">
        <v>2.1800000000000002</v>
      </c>
      <c r="L68" s="3">
        <v>0</v>
      </c>
      <c r="M68" s="3">
        <v>264</v>
      </c>
      <c r="N68" s="3">
        <v>180</v>
      </c>
      <c r="O68" s="3">
        <v>110</v>
      </c>
      <c r="P68" s="3">
        <v>17</v>
      </c>
      <c r="Q68" s="3">
        <v>202</v>
      </c>
      <c r="R68" s="3">
        <v>2.1</v>
      </c>
      <c r="S68" s="3">
        <v>43.65</v>
      </c>
      <c r="T68" s="3">
        <v>26</v>
      </c>
      <c r="U68" s="3">
        <v>62.62</v>
      </c>
    </row>
    <row r="69" spans="1:21" ht="409.6" x14ac:dyDescent="0.25">
      <c r="A69" s="3" t="s">
        <v>67</v>
      </c>
      <c r="B69" s="3" t="s">
        <v>68</v>
      </c>
      <c r="C69" s="3">
        <v>155</v>
      </c>
      <c r="D69" s="3">
        <v>0.1</v>
      </c>
      <c r="E69" s="3">
        <v>0</v>
      </c>
      <c r="F69" s="3">
        <v>4.9000000000000004</v>
      </c>
      <c r="G69" s="3">
        <v>20.399999999999999</v>
      </c>
      <c r="H69" s="3">
        <v>0</v>
      </c>
      <c r="I69" s="3">
        <v>0</v>
      </c>
      <c r="J69" s="3">
        <v>0.18</v>
      </c>
      <c r="K69" s="3">
        <v>0</v>
      </c>
      <c r="L69" s="3">
        <v>0.86</v>
      </c>
      <c r="M69" s="3">
        <v>0.71</v>
      </c>
      <c r="N69" s="3">
        <v>14.95</v>
      </c>
      <c r="O69" s="3">
        <v>48.62</v>
      </c>
      <c r="P69" s="3">
        <v>1.98</v>
      </c>
      <c r="Q69" s="3">
        <v>3.7</v>
      </c>
      <c r="R69" s="3">
        <v>0.31</v>
      </c>
      <c r="S69" s="3">
        <v>0.01</v>
      </c>
      <c r="T69" s="3">
        <v>0.02</v>
      </c>
      <c r="U69" s="3">
        <v>0.53</v>
      </c>
    </row>
    <row r="70" spans="1:21" ht="409.6" x14ac:dyDescent="0.25">
      <c r="A70" s="3" t="s">
        <v>32</v>
      </c>
      <c r="B70" s="3" t="s">
        <v>33</v>
      </c>
      <c r="C70" s="3">
        <v>20</v>
      </c>
      <c r="D70" s="3">
        <v>1.6</v>
      </c>
      <c r="E70" s="3">
        <v>0.2</v>
      </c>
      <c r="F70" s="3">
        <v>9.8000000000000007</v>
      </c>
      <c r="G70" s="3">
        <v>47.5</v>
      </c>
      <c r="H70" s="3">
        <v>0.03</v>
      </c>
      <c r="I70" s="3">
        <v>0.01</v>
      </c>
      <c r="J70" s="3">
        <v>0</v>
      </c>
      <c r="K70" s="3">
        <v>0</v>
      </c>
      <c r="L70" s="3">
        <v>0</v>
      </c>
      <c r="M70" s="3">
        <v>88.6</v>
      </c>
      <c r="N70" s="3">
        <v>27.2</v>
      </c>
      <c r="O70" s="3">
        <v>4.5999999999999996</v>
      </c>
      <c r="P70" s="3">
        <v>6.8</v>
      </c>
      <c r="Q70" s="3">
        <v>17.8</v>
      </c>
      <c r="R70" s="3">
        <v>0.4</v>
      </c>
      <c r="S70" s="3">
        <v>0.64</v>
      </c>
      <c r="T70" s="3">
        <v>1.2</v>
      </c>
      <c r="U70" s="3">
        <v>2.9</v>
      </c>
    </row>
    <row r="71" spans="1:21" ht="409.6" x14ac:dyDescent="0.25">
      <c r="A71" s="3"/>
      <c r="B71" s="2" t="s">
        <v>34</v>
      </c>
      <c r="C71" s="2">
        <f t="shared" ref="C71:U71" si="10">SUM(C68:C70)</f>
        <v>325</v>
      </c>
      <c r="D71" s="2">
        <f t="shared" si="10"/>
        <v>14.379999999999999</v>
      </c>
      <c r="E71" s="2">
        <f t="shared" si="10"/>
        <v>18.149999999999999</v>
      </c>
      <c r="F71" s="2">
        <f t="shared" si="10"/>
        <v>17.950000000000003</v>
      </c>
      <c r="G71" s="2">
        <f t="shared" si="10"/>
        <v>293.10000000000002</v>
      </c>
      <c r="H71" s="2">
        <f t="shared" si="10"/>
        <v>0.1</v>
      </c>
      <c r="I71" s="2">
        <f t="shared" si="10"/>
        <v>0.41000000000000003</v>
      </c>
      <c r="J71" s="2">
        <f t="shared" si="10"/>
        <v>182.84</v>
      </c>
      <c r="K71" s="2">
        <f t="shared" si="10"/>
        <v>2.1800000000000002</v>
      </c>
      <c r="L71" s="2">
        <f t="shared" si="10"/>
        <v>0.86</v>
      </c>
      <c r="M71" s="2">
        <f t="shared" si="10"/>
        <v>353.30999999999995</v>
      </c>
      <c r="N71" s="2">
        <f t="shared" si="10"/>
        <v>222.14999999999998</v>
      </c>
      <c r="O71" s="2">
        <f t="shared" si="10"/>
        <v>163.22</v>
      </c>
      <c r="P71" s="2">
        <f t="shared" si="10"/>
        <v>25.78</v>
      </c>
      <c r="Q71" s="2">
        <f t="shared" si="10"/>
        <v>223.5</v>
      </c>
      <c r="R71" s="2">
        <f t="shared" si="10"/>
        <v>2.81</v>
      </c>
      <c r="S71" s="2">
        <f t="shared" si="10"/>
        <v>44.3</v>
      </c>
      <c r="T71" s="2">
        <f t="shared" si="10"/>
        <v>27.22</v>
      </c>
      <c r="U71" s="2">
        <f t="shared" si="10"/>
        <v>66.05</v>
      </c>
    </row>
    <row r="72" spans="1:21" ht="409.6" x14ac:dyDescent="0.25">
      <c r="A72" s="3"/>
      <c r="B72" s="2" t="s">
        <v>35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409.6" x14ac:dyDescent="0.25">
      <c r="A73" s="3" t="s">
        <v>32</v>
      </c>
      <c r="B73" s="3" t="s">
        <v>36</v>
      </c>
      <c r="C73" s="3">
        <v>100</v>
      </c>
      <c r="D73" s="3">
        <v>2.9</v>
      </c>
      <c r="E73" s="3">
        <v>2.5</v>
      </c>
      <c r="F73" s="3">
        <v>4.8</v>
      </c>
      <c r="G73" s="3">
        <v>53.3</v>
      </c>
      <c r="H73" s="3">
        <v>2.9000000000000001E-2</v>
      </c>
      <c r="I73" s="3">
        <v>0.12</v>
      </c>
      <c r="J73" s="3">
        <v>13.2</v>
      </c>
      <c r="K73" s="3">
        <v>0</v>
      </c>
      <c r="L73" s="3">
        <v>0.52</v>
      </c>
      <c r="M73" s="3">
        <v>38</v>
      </c>
      <c r="N73" s="3">
        <v>121.18</v>
      </c>
      <c r="O73" s="3">
        <v>105.6</v>
      </c>
      <c r="P73" s="3">
        <v>12.18</v>
      </c>
      <c r="Q73" s="3">
        <v>78.3</v>
      </c>
      <c r="R73" s="3">
        <v>8.6999999999999994E-2</v>
      </c>
      <c r="S73" s="3">
        <v>9</v>
      </c>
      <c r="T73" s="3">
        <v>1.76</v>
      </c>
      <c r="U73" s="3">
        <v>20</v>
      </c>
    </row>
    <row r="74" spans="1:21" ht="409.6" x14ac:dyDescent="0.25">
      <c r="A74" s="3"/>
      <c r="B74" s="2" t="s">
        <v>37</v>
      </c>
      <c r="C74" s="2">
        <f>C73</f>
        <v>100</v>
      </c>
      <c r="D74" s="2">
        <f t="shared" ref="D74:U74" si="11">D73</f>
        <v>2.9</v>
      </c>
      <c r="E74" s="2">
        <f t="shared" si="11"/>
        <v>2.5</v>
      </c>
      <c r="F74" s="2">
        <f t="shared" si="11"/>
        <v>4.8</v>
      </c>
      <c r="G74" s="2">
        <f t="shared" si="11"/>
        <v>53.3</v>
      </c>
      <c r="H74" s="2">
        <f t="shared" si="11"/>
        <v>2.9000000000000001E-2</v>
      </c>
      <c r="I74" s="2">
        <f t="shared" si="11"/>
        <v>0.12</v>
      </c>
      <c r="J74" s="2">
        <f t="shared" si="11"/>
        <v>13.2</v>
      </c>
      <c r="K74" s="2">
        <f t="shared" si="11"/>
        <v>0</v>
      </c>
      <c r="L74" s="2">
        <f t="shared" si="11"/>
        <v>0.52</v>
      </c>
      <c r="M74" s="2">
        <f t="shared" si="11"/>
        <v>38</v>
      </c>
      <c r="N74" s="2">
        <f t="shared" si="11"/>
        <v>121.18</v>
      </c>
      <c r="O74" s="2">
        <f t="shared" si="11"/>
        <v>105.6</v>
      </c>
      <c r="P74" s="2">
        <f t="shared" si="11"/>
        <v>12.18</v>
      </c>
      <c r="Q74" s="2">
        <f t="shared" si="11"/>
        <v>78.3</v>
      </c>
      <c r="R74" s="2">
        <f t="shared" si="11"/>
        <v>8.6999999999999994E-2</v>
      </c>
      <c r="S74" s="2">
        <f t="shared" si="11"/>
        <v>9</v>
      </c>
      <c r="T74" s="2">
        <f t="shared" si="11"/>
        <v>1.76</v>
      </c>
      <c r="U74" s="2">
        <f t="shared" si="11"/>
        <v>20</v>
      </c>
    </row>
    <row r="75" spans="1:21" ht="409.6" x14ac:dyDescent="0.25">
      <c r="A75" s="3"/>
      <c r="B75" s="2" t="s">
        <v>38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409.6" x14ac:dyDescent="0.25">
      <c r="A76" s="3" t="s">
        <v>110</v>
      </c>
      <c r="B76" s="3" t="s">
        <v>111</v>
      </c>
      <c r="C76" s="3">
        <v>50</v>
      </c>
      <c r="D76" s="3">
        <v>0.59</v>
      </c>
      <c r="E76" s="3">
        <v>4.47</v>
      </c>
      <c r="F76" s="3">
        <v>3.33</v>
      </c>
      <c r="G76" s="3">
        <v>56</v>
      </c>
      <c r="H76" s="3">
        <v>0.01</v>
      </c>
      <c r="I76" s="3">
        <v>0.01</v>
      </c>
      <c r="J76" s="3">
        <v>60.74</v>
      </c>
      <c r="K76" s="3">
        <v>0</v>
      </c>
      <c r="L76" s="3">
        <v>1</v>
      </c>
      <c r="M76" s="3">
        <v>168</v>
      </c>
      <c r="N76" s="3">
        <v>107</v>
      </c>
      <c r="O76" s="3">
        <v>9</v>
      </c>
      <c r="P76" s="3">
        <v>8</v>
      </c>
      <c r="Q76" s="3">
        <v>18</v>
      </c>
      <c r="R76" s="3">
        <v>0.4</v>
      </c>
      <c r="S76" s="3">
        <v>6.56</v>
      </c>
      <c r="T76" s="3">
        <v>0</v>
      </c>
      <c r="U76" s="3">
        <v>9.8800000000000008</v>
      </c>
    </row>
    <row r="77" spans="1:21" ht="409.6" x14ac:dyDescent="0.25">
      <c r="A77" s="3" t="s">
        <v>69</v>
      </c>
      <c r="B77" s="3" t="s">
        <v>70</v>
      </c>
      <c r="C77" s="3">
        <v>200</v>
      </c>
      <c r="D77" s="3">
        <v>4.7</v>
      </c>
      <c r="E77" s="3">
        <v>5.6</v>
      </c>
      <c r="F77" s="3">
        <v>5.7</v>
      </c>
      <c r="G77" s="3">
        <v>92.2</v>
      </c>
      <c r="H77" s="3">
        <v>0.02</v>
      </c>
      <c r="I77" s="3">
        <v>0.03</v>
      </c>
      <c r="J77" s="3">
        <v>104.95</v>
      </c>
      <c r="K77" s="3">
        <v>0</v>
      </c>
      <c r="L77" s="3">
        <v>10.76</v>
      </c>
      <c r="M77" s="3">
        <v>98.52</v>
      </c>
      <c r="N77" s="3">
        <v>184</v>
      </c>
      <c r="O77" s="3">
        <v>37.479999999999997</v>
      </c>
      <c r="P77" s="3">
        <v>13.13</v>
      </c>
      <c r="Q77" s="3">
        <v>30.97</v>
      </c>
      <c r="R77" s="3">
        <v>0.48</v>
      </c>
      <c r="S77" s="3">
        <v>15.25</v>
      </c>
      <c r="T77" s="3">
        <v>0.34</v>
      </c>
      <c r="U77" s="3">
        <v>14.76</v>
      </c>
    </row>
    <row r="78" spans="1:21" ht="409.6" x14ac:dyDescent="0.25">
      <c r="A78" s="3" t="s">
        <v>71</v>
      </c>
      <c r="B78" s="3" t="s">
        <v>72</v>
      </c>
      <c r="C78" s="3">
        <v>130</v>
      </c>
      <c r="D78" s="3">
        <v>7.1</v>
      </c>
      <c r="E78" s="3">
        <v>5.5</v>
      </c>
      <c r="F78" s="3">
        <v>31.1</v>
      </c>
      <c r="G78" s="3">
        <v>202.5</v>
      </c>
      <c r="H78" s="3">
        <v>0.19</v>
      </c>
      <c r="I78" s="3">
        <v>0.1</v>
      </c>
      <c r="J78" s="3">
        <v>16.63</v>
      </c>
      <c r="K78" s="3">
        <v>0.08</v>
      </c>
      <c r="L78" s="3">
        <v>0</v>
      </c>
      <c r="M78" s="3">
        <v>129.52000000000001</v>
      </c>
      <c r="N78" s="3">
        <v>190.11</v>
      </c>
      <c r="O78" s="3">
        <v>40.4</v>
      </c>
      <c r="P78" s="3">
        <v>104.13</v>
      </c>
      <c r="Q78" s="3">
        <v>156.86000000000001</v>
      </c>
      <c r="R78" s="3">
        <v>3.51</v>
      </c>
      <c r="S78" s="3">
        <v>19.309999999999999</v>
      </c>
      <c r="T78" s="3">
        <v>3.05</v>
      </c>
      <c r="U78" s="3">
        <v>13.92</v>
      </c>
    </row>
    <row r="79" spans="1:21" ht="30" x14ac:dyDescent="0.25">
      <c r="A79" s="15" t="s">
        <v>123</v>
      </c>
      <c r="B79" s="8" t="s">
        <v>145</v>
      </c>
      <c r="C79" s="3">
        <v>75</v>
      </c>
      <c r="D79" s="3">
        <v>8.98</v>
      </c>
      <c r="E79" s="3">
        <v>9.49</v>
      </c>
      <c r="F79" s="3">
        <v>7.31</v>
      </c>
      <c r="G79" s="3">
        <v>150.5</v>
      </c>
      <c r="H79" s="3">
        <v>0</v>
      </c>
      <c r="I79" s="3">
        <v>0</v>
      </c>
      <c r="J79" s="3">
        <v>0</v>
      </c>
      <c r="K79" s="3">
        <v>0</v>
      </c>
      <c r="L79" s="3">
        <v>0.79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</row>
    <row r="80" spans="1:21" ht="409.6" x14ac:dyDescent="0.25">
      <c r="A80" s="3" t="s">
        <v>73</v>
      </c>
      <c r="B80" s="3" t="s">
        <v>74</v>
      </c>
      <c r="C80" s="3">
        <v>30</v>
      </c>
      <c r="D80" s="3">
        <v>1</v>
      </c>
      <c r="E80" s="3">
        <v>0.7</v>
      </c>
      <c r="F80" s="3">
        <v>2.7</v>
      </c>
      <c r="G80" s="3">
        <v>21.2</v>
      </c>
      <c r="H80" s="3">
        <v>0.01</v>
      </c>
      <c r="I80" s="3">
        <v>0</v>
      </c>
      <c r="J80" s="3">
        <v>38.450000000000003</v>
      </c>
      <c r="K80" s="3">
        <v>0.01</v>
      </c>
      <c r="L80" s="3">
        <v>0.81</v>
      </c>
      <c r="M80" s="3">
        <v>3.7</v>
      </c>
      <c r="N80" s="3">
        <v>42.58</v>
      </c>
      <c r="O80" s="3">
        <v>2.77</v>
      </c>
      <c r="P80" s="3">
        <v>3.67</v>
      </c>
      <c r="Q80" s="3">
        <v>7.16</v>
      </c>
      <c r="R80" s="3">
        <v>0.15</v>
      </c>
      <c r="S80" s="3">
        <v>0.54</v>
      </c>
      <c r="T80" s="3">
        <v>0.13</v>
      </c>
      <c r="U80" s="3">
        <v>2.71</v>
      </c>
    </row>
    <row r="81" spans="1:21" ht="409.6" x14ac:dyDescent="0.25">
      <c r="A81" s="8" t="s">
        <v>159</v>
      </c>
      <c r="B81" s="8" t="s">
        <v>160</v>
      </c>
      <c r="C81" s="3">
        <v>150</v>
      </c>
      <c r="D81" s="3">
        <v>0.1</v>
      </c>
      <c r="E81" s="3">
        <v>0.1</v>
      </c>
      <c r="F81" s="3">
        <v>8.5</v>
      </c>
      <c r="G81" s="3">
        <v>35.6</v>
      </c>
      <c r="H81" s="3">
        <v>0</v>
      </c>
      <c r="I81" s="3">
        <v>0</v>
      </c>
      <c r="J81" s="3">
        <v>0</v>
      </c>
      <c r="K81" s="3">
        <v>0</v>
      </c>
      <c r="L81" s="3">
        <v>0.8</v>
      </c>
      <c r="M81" s="3">
        <v>0</v>
      </c>
      <c r="N81" s="3">
        <v>0</v>
      </c>
      <c r="O81" s="3">
        <v>8.9</v>
      </c>
      <c r="P81" s="3">
        <v>2.8</v>
      </c>
      <c r="Q81" s="3">
        <v>1.9</v>
      </c>
      <c r="R81" s="3">
        <v>0.4</v>
      </c>
      <c r="S81" s="3">
        <v>0</v>
      </c>
      <c r="T81" s="3">
        <v>0</v>
      </c>
      <c r="U81" s="3">
        <v>0</v>
      </c>
    </row>
    <row r="82" spans="1:21" ht="409.6" x14ac:dyDescent="0.25">
      <c r="A82" s="3" t="s">
        <v>32</v>
      </c>
      <c r="B82" s="3" t="s">
        <v>43</v>
      </c>
      <c r="C82" s="3">
        <v>20</v>
      </c>
      <c r="D82" s="3">
        <v>1.3</v>
      </c>
      <c r="E82" s="3">
        <v>0.2</v>
      </c>
      <c r="F82" s="3">
        <v>6.7</v>
      </c>
      <c r="G82" s="3">
        <v>34.200000000000003</v>
      </c>
      <c r="H82" s="3">
        <v>0.04</v>
      </c>
      <c r="I82" s="3">
        <v>0.02</v>
      </c>
      <c r="J82" s="3">
        <v>0</v>
      </c>
      <c r="K82" s="3">
        <v>0</v>
      </c>
      <c r="L82" s="3">
        <v>0</v>
      </c>
      <c r="M82" s="3">
        <v>122</v>
      </c>
      <c r="N82" s="3">
        <v>49</v>
      </c>
      <c r="O82" s="3">
        <v>7</v>
      </c>
      <c r="P82" s="3">
        <v>9.4</v>
      </c>
      <c r="Q82" s="3">
        <v>31.6</v>
      </c>
      <c r="R82" s="3">
        <v>0.78</v>
      </c>
      <c r="S82" s="3">
        <v>0</v>
      </c>
      <c r="T82" s="3">
        <v>6.18</v>
      </c>
      <c r="U82" s="3">
        <v>0</v>
      </c>
    </row>
    <row r="83" spans="1:21" ht="409.6" x14ac:dyDescent="0.25">
      <c r="A83" s="3" t="s">
        <v>32</v>
      </c>
      <c r="B83" s="3" t="s">
        <v>42</v>
      </c>
      <c r="C83" s="3">
        <v>20</v>
      </c>
      <c r="D83" s="3">
        <v>1.5</v>
      </c>
      <c r="E83" s="3">
        <v>0.2</v>
      </c>
      <c r="F83" s="3">
        <v>9.8000000000000007</v>
      </c>
      <c r="G83" s="3">
        <v>46.9</v>
      </c>
      <c r="H83" s="3">
        <v>0.02</v>
      </c>
      <c r="I83" s="3">
        <v>0.01</v>
      </c>
      <c r="J83" s="3">
        <v>0</v>
      </c>
      <c r="K83" s="3">
        <v>0</v>
      </c>
      <c r="L83" s="3">
        <v>0</v>
      </c>
      <c r="M83" s="3">
        <v>99.8</v>
      </c>
      <c r="N83" s="3">
        <v>18.600000000000001</v>
      </c>
      <c r="O83" s="3">
        <v>4</v>
      </c>
      <c r="P83" s="3">
        <v>2.8</v>
      </c>
      <c r="Q83" s="3">
        <v>13</v>
      </c>
      <c r="R83" s="3">
        <v>0.22</v>
      </c>
      <c r="S83" s="3">
        <v>0.64</v>
      </c>
      <c r="T83" s="3">
        <v>1.2</v>
      </c>
      <c r="U83" s="3">
        <v>2.9</v>
      </c>
    </row>
    <row r="84" spans="1:21" ht="409.6" x14ac:dyDescent="0.25">
      <c r="A84" s="3"/>
      <c r="B84" s="2" t="s">
        <v>44</v>
      </c>
      <c r="C84" s="2">
        <f>SUM(C76:C83)</f>
        <v>675</v>
      </c>
      <c r="D84" s="2">
        <f t="shared" ref="D84:U84" si="12">SUM(D76:D83)</f>
        <v>25.270000000000003</v>
      </c>
      <c r="E84" s="2">
        <f t="shared" si="12"/>
        <v>26.26</v>
      </c>
      <c r="F84" s="2">
        <f t="shared" si="12"/>
        <v>75.14</v>
      </c>
      <c r="G84" s="2">
        <f t="shared" si="12"/>
        <v>639.1</v>
      </c>
      <c r="H84" s="2">
        <f t="shared" si="12"/>
        <v>0.29000000000000004</v>
      </c>
      <c r="I84" s="2">
        <f t="shared" si="12"/>
        <v>0.17</v>
      </c>
      <c r="J84" s="2">
        <f t="shared" si="12"/>
        <v>220.76999999999998</v>
      </c>
      <c r="K84" s="2">
        <f t="shared" si="12"/>
        <v>0.09</v>
      </c>
      <c r="L84" s="2">
        <f t="shared" si="12"/>
        <v>14.160000000000002</v>
      </c>
      <c r="M84" s="2">
        <f t="shared" si="12"/>
        <v>621.54</v>
      </c>
      <c r="N84" s="2">
        <f t="shared" si="12"/>
        <v>591.29000000000008</v>
      </c>
      <c r="O84" s="2">
        <f t="shared" si="12"/>
        <v>109.55</v>
      </c>
      <c r="P84" s="2">
        <f t="shared" si="12"/>
        <v>143.93</v>
      </c>
      <c r="Q84" s="2">
        <f t="shared" si="12"/>
        <v>259.49</v>
      </c>
      <c r="R84" s="2">
        <f t="shared" si="12"/>
        <v>5.94</v>
      </c>
      <c r="S84" s="2">
        <f t="shared" si="12"/>
        <v>42.3</v>
      </c>
      <c r="T84" s="2">
        <f t="shared" si="12"/>
        <v>10.899999999999999</v>
      </c>
      <c r="U84" s="2">
        <f t="shared" si="12"/>
        <v>44.17</v>
      </c>
    </row>
    <row r="85" spans="1:21" ht="409.6" x14ac:dyDescent="0.25">
      <c r="A85" s="3"/>
      <c r="B85" s="2" t="s">
        <v>45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409.6" x14ac:dyDescent="0.25">
      <c r="A86" s="3" t="s">
        <v>30</v>
      </c>
      <c r="B86" s="3" t="s">
        <v>31</v>
      </c>
      <c r="C86" s="3">
        <v>150</v>
      </c>
      <c r="D86" s="3">
        <v>1.1000000000000001</v>
      </c>
      <c r="E86" s="3">
        <v>0.8</v>
      </c>
      <c r="F86" s="3">
        <v>6.4</v>
      </c>
      <c r="G86" s="3">
        <v>37.700000000000003</v>
      </c>
      <c r="H86" s="3">
        <v>0.01</v>
      </c>
      <c r="I86" s="3">
        <v>0.05</v>
      </c>
      <c r="J86" s="3">
        <v>5.0599999999999996</v>
      </c>
      <c r="K86" s="3">
        <v>0</v>
      </c>
      <c r="L86" s="3">
        <v>0.21</v>
      </c>
      <c r="M86" s="3">
        <v>14.52</v>
      </c>
      <c r="N86" s="3">
        <v>53.29</v>
      </c>
      <c r="O86" s="3">
        <v>75.98</v>
      </c>
      <c r="P86" s="3">
        <v>6</v>
      </c>
      <c r="Q86" s="3">
        <v>32.049999999999997</v>
      </c>
      <c r="R86" s="3">
        <v>0.31</v>
      </c>
      <c r="S86" s="3">
        <v>3.38</v>
      </c>
      <c r="T86" s="3">
        <v>0.66</v>
      </c>
      <c r="U86" s="3">
        <v>7.5</v>
      </c>
    </row>
    <row r="87" spans="1:21" ht="409.6" x14ac:dyDescent="0.25">
      <c r="A87" s="24" t="s">
        <v>169</v>
      </c>
      <c r="B87" s="25" t="s">
        <v>168</v>
      </c>
      <c r="C87" s="26">
        <v>45</v>
      </c>
      <c r="D87" s="23">
        <v>1.58</v>
      </c>
      <c r="E87" s="23">
        <v>1.58</v>
      </c>
      <c r="F87" s="23">
        <v>10.35</v>
      </c>
      <c r="G87" s="23">
        <v>63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7.7</v>
      </c>
      <c r="P87" s="23">
        <v>3.4</v>
      </c>
      <c r="Q87" s="23">
        <v>20.2</v>
      </c>
      <c r="R87" s="23">
        <v>0.3</v>
      </c>
      <c r="S87" s="23">
        <v>0</v>
      </c>
      <c r="T87" s="23">
        <v>0</v>
      </c>
      <c r="U87" s="23">
        <v>0</v>
      </c>
    </row>
    <row r="88" spans="1:21" ht="16.5" customHeight="1" x14ac:dyDescent="0.25">
      <c r="A88" s="3"/>
      <c r="B88" s="2" t="s">
        <v>47</v>
      </c>
      <c r="C88" s="2">
        <f t="shared" ref="C88:U88" si="13">SUM(C86:C87)</f>
        <v>195</v>
      </c>
      <c r="D88" s="2">
        <f t="shared" si="13"/>
        <v>2.68</v>
      </c>
      <c r="E88" s="2">
        <f t="shared" si="13"/>
        <v>2.38</v>
      </c>
      <c r="F88" s="2">
        <f t="shared" si="13"/>
        <v>16.75</v>
      </c>
      <c r="G88" s="2">
        <f t="shared" si="13"/>
        <v>100.7</v>
      </c>
      <c r="H88" s="2">
        <f t="shared" si="13"/>
        <v>0.01</v>
      </c>
      <c r="I88" s="2">
        <f t="shared" si="13"/>
        <v>0.05</v>
      </c>
      <c r="J88" s="2">
        <f t="shared" si="13"/>
        <v>5.0599999999999996</v>
      </c>
      <c r="K88" s="2">
        <f t="shared" si="13"/>
        <v>0</v>
      </c>
      <c r="L88" s="2">
        <f t="shared" si="13"/>
        <v>0.21</v>
      </c>
      <c r="M88" s="2">
        <f t="shared" si="13"/>
        <v>14.52</v>
      </c>
      <c r="N88" s="2">
        <f t="shared" si="13"/>
        <v>53.29</v>
      </c>
      <c r="O88" s="2">
        <f t="shared" si="13"/>
        <v>83.68</v>
      </c>
      <c r="P88" s="2">
        <f t="shared" si="13"/>
        <v>9.4</v>
      </c>
      <c r="Q88" s="2">
        <f t="shared" si="13"/>
        <v>52.25</v>
      </c>
      <c r="R88" s="2">
        <f t="shared" si="13"/>
        <v>0.61</v>
      </c>
      <c r="S88" s="2">
        <f t="shared" si="13"/>
        <v>3.38</v>
      </c>
      <c r="T88" s="2">
        <f t="shared" si="13"/>
        <v>0.66</v>
      </c>
      <c r="U88" s="2">
        <f t="shared" si="13"/>
        <v>7.5</v>
      </c>
    </row>
    <row r="89" spans="1:21" ht="409.6" x14ac:dyDescent="0.25">
      <c r="A89" s="3"/>
      <c r="B89" s="5" t="s">
        <v>48</v>
      </c>
      <c r="C89" s="5">
        <f t="shared" ref="C89:U89" si="14">C71+C74+C84+C88</f>
        <v>1295</v>
      </c>
      <c r="D89" s="5">
        <f t="shared" si="14"/>
        <v>45.23</v>
      </c>
      <c r="E89" s="5">
        <f t="shared" si="14"/>
        <v>49.29</v>
      </c>
      <c r="F89" s="5">
        <f t="shared" si="14"/>
        <v>114.64</v>
      </c>
      <c r="G89" s="5">
        <f t="shared" si="14"/>
        <v>1086.2</v>
      </c>
      <c r="H89" s="5">
        <f t="shared" si="14"/>
        <v>0.42900000000000005</v>
      </c>
      <c r="I89" s="5">
        <f t="shared" si="14"/>
        <v>0.75000000000000011</v>
      </c>
      <c r="J89" s="5">
        <f t="shared" si="14"/>
        <v>421.86999999999995</v>
      </c>
      <c r="K89" s="5">
        <f t="shared" si="14"/>
        <v>2.27</v>
      </c>
      <c r="L89" s="5">
        <f t="shared" si="14"/>
        <v>15.750000000000004</v>
      </c>
      <c r="M89" s="5">
        <f t="shared" si="14"/>
        <v>1027.3699999999999</v>
      </c>
      <c r="N89" s="5">
        <f t="shared" si="14"/>
        <v>987.91000000000008</v>
      </c>
      <c r="O89" s="5">
        <f t="shared" si="14"/>
        <v>462.05</v>
      </c>
      <c r="P89" s="5">
        <f t="shared" si="14"/>
        <v>191.29000000000002</v>
      </c>
      <c r="Q89" s="5">
        <f t="shared" si="14"/>
        <v>613.54</v>
      </c>
      <c r="R89" s="5">
        <f t="shared" si="14"/>
        <v>9.4469999999999992</v>
      </c>
      <c r="S89" s="5">
        <f t="shared" si="14"/>
        <v>98.97999999999999</v>
      </c>
      <c r="T89" s="5">
        <f t="shared" si="14"/>
        <v>40.539999999999992</v>
      </c>
      <c r="U89" s="5">
        <f t="shared" si="14"/>
        <v>137.72</v>
      </c>
    </row>
    <row r="91" spans="1:21" ht="15.75" x14ac:dyDescent="0.25">
      <c r="A91" s="34" t="s">
        <v>150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</row>
    <row r="92" spans="1:21" ht="409.6" x14ac:dyDescent="0.25">
      <c r="A92" s="7" t="s">
        <v>0</v>
      </c>
      <c r="B92" s="7" t="s">
        <v>1</v>
      </c>
      <c r="C92" s="7" t="s">
        <v>2</v>
      </c>
      <c r="D92" s="7" t="s">
        <v>3</v>
      </c>
      <c r="E92" s="7" t="s">
        <v>4</v>
      </c>
      <c r="F92" s="7" t="s">
        <v>5</v>
      </c>
      <c r="G92" s="7" t="s">
        <v>6</v>
      </c>
      <c r="H92" s="7" t="s">
        <v>7</v>
      </c>
      <c r="I92" s="7" t="s">
        <v>8</v>
      </c>
      <c r="J92" s="7" t="s">
        <v>9</v>
      </c>
      <c r="K92" s="7" t="s">
        <v>10</v>
      </c>
      <c r="L92" s="7" t="s">
        <v>11</v>
      </c>
      <c r="M92" s="7" t="s">
        <v>12</v>
      </c>
      <c r="N92" s="7" t="s">
        <v>13</v>
      </c>
      <c r="O92" s="7" t="s">
        <v>14</v>
      </c>
      <c r="P92" s="7" t="s">
        <v>15</v>
      </c>
      <c r="Q92" s="7" t="s">
        <v>16</v>
      </c>
      <c r="R92" s="7" t="s">
        <v>17</v>
      </c>
      <c r="S92" s="7" t="s">
        <v>18</v>
      </c>
      <c r="T92" s="7" t="s">
        <v>19</v>
      </c>
      <c r="U92" s="7" t="s">
        <v>20</v>
      </c>
    </row>
    <row r="93" spans="1:21" ht="409.6" x14ac:dyDescent="0.25">
      <c r="A93" s="7"/>
      <c r="B93" s="7"/>
      <c r="C93" s="7" t="s">
        <v>21</v>
      </c>
      <c r="D93" s="7" t="s">
        <v>21</v>
      </c>
      <c r="E93" s="7" t="s">
        <v>21</v>
      </c>
      <c r="F93" s="7" t="s">
        <v>21</v>
      </c>
      <c r="G93" s="7" t="s">
        <v>22</v>
      </c>
      <c r="H93" s="7" t="s">
        <v>23</v>
      </c>
      <c r="I93" s="7" t="s">
        <v>23</v>
      </c>
      <c r="J93" s="7" t="s">
        <v>24</v>
      </c>
      <c r="K93" s="7" t="s">
        <v>25</v>
      </c>
      <c r="L93" s="7" t="s">
        <v>23</v>
      </c>
      <c r="M93" s="7" t="s">
        <v>23</v>
      </c>
      <c r="N93" s="7" t="s">
        <v>23</v>
      </c>
      <c r="O93" s="7" t="s">
        <v>23</v>
      </c>
      <c r="P93" s="7" t="s">
        <v>23</v>
      </c>
      <c r="Q93" s="7" t="s">
        <v>23</v>
      </c>
      <c r="R93" s="7" t="s">
        <v>23</v>
      </c>
      <c r="S93" s="7" t="s">
        <v>25</v>
      </c>
      <c r="T93" s="7" t="s">
        <v>25</v>
      </c>
      <c r="U93" s="7" t="s">
        <v>25</v>
      </c>
    </row>
    <row r="94" spans="1:21" ht="409.6" x14ac:dyDescent="0.25">
      <c r="A94" s="3"/>
      <c r="B94" s="4" t="s">
        <v>80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409.6" x14ac:dyDescent="0.25">
      <c r="A95" s="3"/>
      <c r="B95" s="2" t="s">
        <v>27</v>
      </c>
      <c r="C95" s="6" t="s">
        <v>142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409.6" x14ac:dyDescent="0.25">
      <c r="A96" s="3" t="s">
        <v>50</v>
      </c>
      <c r="B96" s="3" t="s">
        <v>51</v>
      </c>
      <c r="C96" s="3">
        <v>10</v>
      </c>
      <c r="D96" s="3">
        <v>2.2999999999999998</v>
      </c>
      <c r="E96" s="3">
        <v>3</v>
      </c>
      <c r="F96" s="3">
        <v>0</v>
      </c>
      <c r="G96" s="3">
        <v>35.799999999999997</v>
      </c>
      <c r="H96" s="3">
        <v>0</v>
      </c>
      <c r="I96" s="3">
        <v>0.03</v>
      </c>
      <c r="J96" s="3">
        <v>26</v>
      </c>
      <c r="K96" s="3">
        <v>0.1</v>
      </c>
      <c r="L96" s="3">
        <v>7.0000000000000007E-2</v>
      </c>
      <c r="M96" s="3">
        <v>81</v>
      </c>
      <c r="N96" s="3">
        <v>8.8000000000000007</v>
      </c>
      <c r="O96" s="3">
        <v>88</v>
      </c>
      <c r="P96" s="3">
        <v>3.5</v>
      </c>
      <c r="Q96" s="3">
        <v>50</v>
      </c>
      <c r="R96" s="3">
        <v>0.1</v>
      </c>
      <c r="S96" s="3">
        <v>0</v>
      </c>
      <c r="T96" s="3">
        <v>1.45</v>
      </c>
      <c r="U96" s="3">
        <v>0</v>
      </c>
    </row>
    <row r="97" spans="1:21" ht="409.6" x14ac:dyDescent="0.25">
      <c r="A97" s="3" t="s">
        <v>89</v>
      </c>
      <c r="B97" s="8" t="s">
        <v>115</v>
      </c>
      <c r="C97" s="3">
        <v>180</v>
      </c>
      <c r="D97" s="3">
        <v>7.4</v>
      </c>
      <c r="E97" s="3">
        <v>4.5</v>
      </c>
      <c r="F97" s="3">
        <v>33.4</v>
      </c>
      <c r="G97" s="3">
        <v>203.3</v>
      </c>
      <c r="H97" s="3">
        <v>7.0000000000000007E-2</v>
      </c>
      <c r="I97" s="3">
        <v>0.11</v>
      </c>
      <c r="J97" s="3">
        <v>16.2</v>
      </c>
      <c r="K97" s="3">
        <v>0</v>
      </c>
      <c r="L97" s="3">
        <v>0.28999999999999998</v>
      </c>
      <c r="M97" s="3">
        <v>145.71</v>
      </c>
      <c r="N97" s="3">
        <v>200.54</v>
      </c>
      <c r="O97" s="3">
        <v>182.66</v>
      </c>
      <c r="P97" s="3">
        <v>21.82</v>
      </c>
      <c r="Q97" s="3">
        <v>145.96</v>
      </c>
      <c r="R97" s="3">
        <v>0.46</v>
      </c>
      <c r="S97" s="3">
        <v>16.2</v>
      </c>
      <c r="T97" s="3">
        <v>1.58</v>
      </c>
      <c r="U97" s="3">
        <v>28.8</v>
      </c>
    </row>
    <row r="98" spans="1:21" ht="409.6" x14ac:dyDescent="0.25">
      <c r="A98" s="3" t="s">
        <v>83</v>
      </c>
      <c r="B98" s="3" t="s">
        <v>84</v>
      </c>
      <c r="C98" s="3">
        <v>150</v>
      </c>
      <c r="D98" s="3">
        <v>0.1</v>
      </c>
      <c r="E98" s="3">
        <v>0</v>
      </c>
      <c r="F98" s="3">
        <v>4.8</v>
      </c>
      <c r="G98" s="3">
        <v>19.600000000000001</v>
      </c>
      <c r="H98" s="3">
        <v>0</v>
      </c>
      <c r="I98" s="3">
        <v>0</v>
      </c>
      <c r="J98" s="3">
        <v>0.11</v>
      </c>
      <c r="K98" s="3">
        <v>0</v>
      </c>
      <c r="L98" s="3">
        <v>0.02</v>
      </c>
      <c r="M98" s="3">
        <v>0.27</v>
      </c>
      <c r="N98" s="3">
        <v>7.85</v>
      </c>
      <c r="O98" s="3">
        <v>47.93</v>
      </c>
      <c r="P98" s="3">
        <v>1.44</v>
      </c>
      <c r="Q98" s="3">
        <v>2.69</v>
      </c>
      <c r="R98" s="3">
        <v>0.28000000000000003</v>
      </c>
      <c r="S98" s="3">
        <v>0</v>
      </c>
      <c r="T98" s="3">
        <v>0</v>
      </c>
      <c r="U98" s="3">
        <v>0</v>
      </c>
    </row>
    <row r="99" spans="1:21" ht="409.6" x14ac:dyDescent="0.25">
      <c r="A99" s="3" t="s">
        <v>32</v>
      </c>
      <c r="B99" s="3" t="s">
        <v>33</v>
      </c>
      <c r="C99" s="3">
        <v>20</v>
      </c>
      <c r="D99" s="3">
        <v>1.6</v>
      </c>
      <c r="E99" s="3">
        <v>0.2</v>
      </c>
      <c r="F99" s="3">
        <v>9.8000000000000007</v>
      </c>
      <c r="G99" s="3">
        <v>47.5</v>
      </c>
      <c r="H99" s="3">
        <v>0.03</v>
      </c>
      <c r="I99" s="3">
        <v>0.01</v>
      </c>
      <c r="J99" s="3">
        <v>0</v>
      </c>
      <c r="K99" s="3">
        <v>0</v>
      </c>
      <c r="L99" s="3">
        <v>0</v>
      </c>
      <c r="M99" s="3">
        <v>88.6</v>
      </c>
      <c r="N99" s="3">
        <v>27.2</v>
      </c>
      <c r="O99" s="3">
        <v>4.5999999999999996</v>
      </c>
      <c r="P99" s="3">
        <v>6.8</v>
      </c>
      <c r="Q99" s="3">
        <v>17.8</v>
      </c>
      <c r="R99" s="3">
        <v>0.4</v>
      </c>
      <c r="S99" s="3">
        <v>0.64</v>
      </c>
      <c r="T99" s="3">
        <v>1.2</v>
      </c>
      <c r="U99" s="3">
        <v>2.9</v>
      </c>
    </row>
    <row r="100" spans="1:21" ht="409.6" x14ac:dyDescent="0.25">
      <c r="A100" s="3"/>
      <c r="B100" s="2" t="s">
        <v>34</v>
      </c>
      <c r="C100" s="2">
        <f>SUM(C96:C99)</f>
        <v>360</v>
      </c>
      <c r="D100" s="2">
        <f t="shared" ref="D100:U100" si="15">SUM(D96:D99)</f>
        <v>11.399999999999999</v>
      </c>
      <c r="E100" s="2">
        <f t="shared" si="15"/>
        <v>7.7</v>
      </c>
      <c r="F100" s="2">
        <f t="shared" si="15"/>
        <v>48</v>
      </c>
      <c r="G100" s="2">
        <f t="shared" si="15"/>
        <v>306.20000000000005</v>
      </c>
      <c r="H100" s="2">
        <f t="shared" si="15"/>
        <v>0.1</v>
      </c>
      <c r="I100" s="2">
        <f t="shared" si="15"/>
        <v>0.15000000000000002</v>
      </c>
      <c r="J100" s="2">
        <f t="shared" si="15"/>
        <v>42.31</v>
      </c>
      <c r="K100" s="2">
        <f t="shared" si="15"/>
        <v>0.1</v>
      </c>
      <c r="L100" s="2">
        <f t="shared" si="15"/>
        <v>0.38</v>
      </c>
      <c r="M100" s="2">
        <f t="shared" si="15"/>
        <v>315.58000000000004</v>
      </c>
      <c r="N100" s="2">
        <f t="shared" si="15"/>
        <v>244.39</v>
      </c>
      <c r="O100" s="2">
        <f t="shared" si="15"/>
        <v>323.19</v>
      </c>
      <c r="P100" s="2">
        <f t="shared" si="15"/>
        <v>33.56</v>
      </c>
      <c r="Q100" s="2">
        <f t="shared" si="15"/>
        <v>216.45000000000002</v>
      </c>
      <c r="R100" s="2">
        <f t="shared" si="15"/>
        <v>1.2400000000000002</v>
      </c>
      <c r="S100" s="2">
        <f t="shared" si="15"/>
        <v>16.84</v>
      </c>
      <c r="T100" s="2">
        <f t="shared" si="15"/>
        <v>4.2300000000000004</v>
      </c>
      <c r="U100" s="2">
        <f t="shared" si="15"/>
        <v>31.7</v>
      </c>
    </row>
    <row r="101" spans="1:21" ht="409.6" x14ac:dyDescent="0.25">
      <c r="A101" s="3"/>
      <c r="B101" s="2" t="s">
        <v>35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409.6" x14ac:dyDescent="0.25">
      <c r="A102" s="3" t="s">
        <v>32</v>
      </c>
      <c r="B102" s="3" t="s">
        <v>63</v>
      </c>
      <c r="C102" s="3">
        <v>100</v>
      </c>
      <c r="D102" s="3">
        <v>0.5</v>
      </c>
      <c r="E102" s="3">
        <v>0.1</v>
      </c>
      <c r="F102" s="3">
        <v>10.1</v>
      </c>
      <c r="G102" s="3">
        <v>43.3</v>
      </c>
      <c r="H102" s="3">
        <v>7.0000000000000001E-3</v>
      </c>
      <c r="I102" s="3">
        <v>8.0000000000000002E-3</v>
      </c>
      <c r="J102" s="3">
        <v>0</v>
      </c>
      <c r="K102" s="3">
        <v>0</v>
      </c>
      <c r="L102" s="3">
        <v>0.8</v>
      </c>
      <c r="M102" s="3">
        <v>4.5599999999999996</v>
      </c>
      <c r="N102" s="3">
        <v>99.6</v>
      </c>
      <c r="O102" s="3">
        <v>6.16</v>
      </c>
      <c r="P102" s="3">
        <v>3.48</v>
      </c>
      <c r="Q102" s="3">
        <v>6.09</v>
      </c>
      <c r="R102" s="3">
        <v>1.218</v>
      </c>
      <c r="S102" s="3">
        <v>0</v>
      </c>
      <c r="T102" s="3">
        <v>0</v>
      </c>
      <c r="U102" s="3">
        <v>0</v>
      </c>
    </row>
    <row r="103" spans="1:21" ht="409.6" x14ac:dyDescent="0.25">
      <c r="A103" s="3"/>
      <c r="B103" s="2" t="s">
        <v>37</v>
      </c>
      <c r="C103" s="2">
        <f>C102</f>
        <v>100</v>
      </c>
      <c r="D103" s="2">
        <f t="shared" ref="D103:U103" si="16">D102</f>
        <v>0.5</v>
      </c>
      <c r="E103" s="2">
        <f t="shared" si="16"/>
        <v>0.1</v>
      </c>
      <c r="F103" s="2">
        <f t="shared" si="16"/>
        <v>10.1</v>
      </c>
      <c r="G103" s="2">
        <f t="shared" si="16"/>
        <v>43.3</v>
      </c>
      <c r="H103" s="2">
        <f t="shared" si="16"/>
        <v>7.0000000000000001E-3</v>
      </c>
      <c r="I103" s="2">
        <f t="shared" si="16"/>
        <v>8.0000000000000002E-3</v>
      </c>
      <c r="J103" s="2">
        <f t="shared" si="16"/>
        <v>0</v>
      </c>
      <c r="K103" s="2">
        <f t="shared" si="16"/>
        <v>0</v>
      </c>
      <c r="L103" s="2">
        <f t="shared" si="16"/>
        <v>0.8</v>
      </c>
      <c r="M103" s="2">
        <f t="shared" si="16"/>
        <v>4.5599999999999996</v>
      </c>
      <c r="N103" s="2">
        <f t="shared" si="16"/>
        <v>99.6</v>
      </c>
      <c r="O103" s="2">
        <f t="shared" si="16"/>
        <v>6.16</v>
      </c>
      <c r="P103" s="2">
        <f t="shared" si="16"/>
        <v>3.48</v>
      </c>
      <c r="Q103" s="2">
        <f t="shared" si="16"/>
        <v>6.09</v>
      </c>
      <c r="R103" s="2">
        <f t="shared" si="16"/>
        <v>1.218</v>
      </c>
      <c r="S103" s="2">
        <f t="shared" si="16"/>
        <v>0</v>
      </c>
      <c r="T103" s="2">
        <f t="shared" si="16"/>
        <v>0</v>
      </c>
      <c r="U103" s="2">
        <f t="shared" si="16"/>
        <v>0</v>
      </c>
    </row>
    <row r="104" spans="1:21" ht="409.6" x14ac:dyDescent="0.25">
      <c r="A104" s="3"/>
      <c r="B104" s="2" t="s">
        <v>38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30" x14ac:dyDescent="0.25">
      <c r="A105" s="8" t="s">
        <v>178</v>
      </c>
      <c r="B105" s="15" t="s">
        <v>179</v>
      </c>
      <c r="C105" s="3">
        <v>50</v>
      </c>
      <c r="D105" s="3">
        <v>0.68</v>
      </c>
      <c r="E105" s="3">
        <v>5.08</v>
      </c>
      <c r="F105" s="3">
        <v>3.01</v>
      </c>
      <c r="G105" s="3">
        <v>60.5</v>
      </c>
      <c r="H105" s="3">
        <v>0.01</v>
      </c>
      <c r="I105" s="3">
        <v>0.02</v>
      </c>
      <c r="J105" s="3">
        <v>120.81</v>
      </c>
      <c r="K105" s="3">
        <v>0</v>
      </c>
      <c r="L105" s="3">
        <v>5</v>
      </c>
      <c r="M105" s="3">
        <v>56</v>
      </c>
      <c r="N105" s="3">
        <v>111</v>
      </c>
      <c r="O105" s="3">
        <v>17</v>
      </c>
      <c r="P105" s="3">
        <v>8</v>
      </c>
      <c r="Q105" s="3">
        <v>14</v>
      </c>
      <c r="R105" s="3">
        <v>0.4</v>
      </c>
      <c r="S105" s="3">
        <v>8.23</v>
      </c>
      <c r="T105" s="3">
        <v>0.1</v>
      </c>
      <c r="U105" s="3">
        <v>9.15</v>
      </c>
    </row>
    <row r="106" spans="1:21" ht="409.6" x14ac:dyDescent="0.25">
      <c r="A106" s="3" t="s">
        <v>39</v>
      </c>
      <c r="B106" s="8" t="s">
        <v>161</v>
      </c>
      <c r="C106" s="3">
        <v>200</v>
      </c>
      <c r="D106" s="3">
        <v>5.2</v>
      </c>
      <c r="E106" s="3">
        <v>2.8</v>
      </c>
      <c r="F106" s="3">
        <v>18.5</v>
      </c>
      <c r="G106" s="3">
        <v>119.6</v>
      </c>
      <c r="H106" s="3">
        <v>0.09</v>
      </c>
      <c r="I106" s="3">
        <v>0.05</v>
      </c>
      <c r="J106" s="3">
        <v>97.51</v>
      </c>
      <c r="K106" s="3">
        <v>0</v>
      </c>
      <c r="L106" s="3">
        <v>6.89</v>
      </c>
      <c r="M106" s="3">
        <v>93.01</v>
      </c>
      <c r="N106" s="3">
        <v>410.42</v>
      </c>
      <c r="O106" s="3">
        <v>13.73</v>
      </c>
      <c r="P106" s="3">
        <v>20.84</v>
      </c>
      <c r="Q106" s="3">
        <v>54.56</v>
      </c>
      <c r="R106" s="3">
        <v>0.86</v>
      </c>
      <c r="S106" s="3">
        <v>16.760000000000002</v>
      </c>
      <c r="T106" s="3">
        <v>0.23</v>
      </c>
      <c r="U106" s="3">
        <v>32.72</v>
      </c>
    </row>
    <row r="107" spans="1:21" ht="409.6" x14ac:dyDescent="0.25">
      <c r="A107" s="3" t="s">
        <v>85</v>
      </c>
      <c r="B107" s="3" t="s">
        <v>86</v>
      </c>
      <c r="C107" s="3">
        <v>130</v>
      </c>
      <c r="D107" s="3">
        <v>12.5</v>
      </c>
      <c r="E107" s="3">
        <v>1.1000000000000001</v>
      </c>
      <c r="F107" s="3">
        <v>29.3</v>
      </c>
      <c r="G107" s="3">
        <v>177.5</v>
      </c>
      <c r="H107" s="3">
        <v>0.38</v>
      </c>
      <c r="I107" s="3">
        <v>0.08</v>
      </c>
      <c r="J107" s="3">
        <v>0.78</v>
      </c>
      <c r="K107" s="3">
        <v>0</v>
      </c>
      <c r="L107" s="3">
        <v>0</v>
      </c>
      <c r="M107" s="3">
        <v>143.79</v>
      </c>
      <c r="N107" s="3">
        <v>471.02</v>
      </c>
      <c r="O107" s="3">
        <v>108.29</v>
      </c>
      <c r="P107" s="3">
        <v>60.59</v>
      </c>
      <c r="Q107" s="3">
        <v>186.33</v>
      </c>
      <c r="R107" s="3">
        <v>3.86</v>
      </c>
      <c r="S107" s="3">
        <v>20.65</v>
      </c>
      <c r="T107" s="3">
        <v>7.49</v>
      </c>
      <c r="U107" s="3">
        <v>19.5</v>
      </c>
    </row>
    <row r="108" spans="1:21" ht="409.6" x14ac:dyDescent="0.25">
      <c r="A108" s="15" t="s">
        <v>172</v>
      </c>
      <c r="B108" s="8" t="s">
        <v>173</v>
      </c>
      <c r="C108" s="22" t="s">
        <v>174</v>
      </c>
      <c r="D108" s="3">
        <v>9.3000000000000007</v>
      </c>
      <c r="E108" s="3">
        <v>7.1</v>
      </c>
      <c r="F108" s="3">
        <v>11.8</v>
      </c>
      <c r="G108" s="3">
        <v>148.6</v>
      </c>
      <c r="H108" s="3">
        <v>0</v>
      </c>
      <c r="I108" s="3">
        <v>0</v>
      </c>
      <c r="J108" s="3">
        <v>0.1</v>
      </c>
      <c r="K108" s="3">
        <v>0</v>
      </c>
      <c r="L108" s="3">
        <v>1.4</v>
      </c>
      <c r="M108" s="3">
        <v>0</v>
      </c>
      <c r="N108" s="3">
        <v>0</v>
      </c>
      <c r="O108" s="3">
        <v>14.7</v>
      </c>
      <c r="P108" s="3">
        <v>18.899999999999999</v>
      </c>
      <c r="Q108" s="3">
        <v>97</v>
      </c>
      <c r="R108" s="3">
        <v>1.7</v>
      </c>
      <c r="S108" s="3">
        <v>0</v>
      </c>
      <c r="T108" s="3">
        <v>0</v>
      </c>
      <c r="U108" s="3">
        <v>0</v>
      </c>
    </row>
    <row r="109" spans="1:21" ht="409.6" x14ac:dyDescent="0.25">
      <c r="A109" s="3" t="s">
        <v>46</v>
      </c>
      <c r="B109" s="8" t="s">
        <v>114</v>
      </c>
      <c r="C109" s="3">
        <v>150</v>
      </c>
      <c r="D109" s="3">
        <v>0</v>
      </c>
      <c r="E109" s="3">
        <v>0</v>
      </c>
      <c r="F109" s="3">
        <v>9.5</v>
      </c>
      <c r="G109" s="3">
        <v>37.9</v>
      </c>
      <c r="H109" s="3">
        <v>0.03</v>
      </c>
      <c r="I109" s="3">
        <v>0.03</v>
      </c>
      <c r="J109" s="3">
        <v>9.3699999999999992</v>
      </c>
      <c r="K109" s="3">
        <v>0</v>
      </c>
      <c r="L109" s="3">
        <v>1.59</v>
      </c>
      <c r="M109" s="3">
        <v>0.09</v>
      </c>
      <c r="N109" s="3">
        <v>1.18</v>
      </c>
      <c r="O109" s="3">
        <v>43.75</v>
      </c>
      <c r="P109" s="3">
        <v>0.1</v>
      </c>
      <c r="Q109" s="3">
        <v>0.08</v>
      </c>
      <c r="R109" s="3">
        <v>0.02</v>
      </c>
      <c r="S109" s="3">
        <v>0</v>
      </c>
      <c r="T109" s="3">
        <v>0</v>
      </c>
      <c r="U109" s="3">
        <v>0</v>
      </c>
    </row>
    <row r="110" spans="1:21" ht="409.6" x14ac:dyDescent="0.25">
      <c r="A110" s="3" t="s">
        <v>32</v>
      </c>
      <c r="B110" s="3" t="s">
        <v>42</v>
      </c>
      <c r="C110" s="3">
        <v>20</v>
      </c>
      <c r="D110" s="3">
        <v>1.5</v>
      </c>
      <c r="E110" s="3">
        <v>0.2</v>
      </c>
      <c r="F110" s="3">
        <v>9.8000000000000007</v>
      </c>
      <c r="G110" s="3">
        <v>46.9</v>
      </c>
      <c r="H110" s="3">
        <v>0.02</v>
      </c>
      <c r="I110" s="3">
        <v>0.01</v>
      </c>
      <c r="J110" s="3">
        <v>0</v>
      </c>
      <c r="K110" s="3">
        <v>0</v>
      </c>
      <c r="L110" s="3">
        <v>0</v>
      </c>
      <c r="M110" s="3">
        <v>99.8</v>
      </c>
      <c r="N110" s="3">
        <v>18.600000000000001</v>
      </c>
      <c r="O110" s="3">
        <v>4</v>
      </c>
      <c r="P110" s="3">
        <v>2.8</v>
      </c>
      <c r="Q110" s="3">
        <v>13</v>
      </c>
      <c r="R110" s="3">
        <v>0.22</v>
      </c>
      <c r="S110" s="3">
        <v>0.64</v>
      </c>
      <c r="T110" s="3">
        <v>1.2</v>
      </c>
      <c r="U110" s="3">
        <v>2.9</v>
      </c>
    </row>
    <row r="111" spans="1:21" ht="409.6" x14ac:dyDescent="0.25">
      <c r="A111" s="3" t="s">
        <v>32</v>
      </c>
      <c r="B111" s="3" t="s">
        <v>43</v>
      </c>
      <c r="C111" s="3">
        <v>20</v>
      </c>
      <c r="D111" s="3">
        <v>1.3</v>
      </c>
      <c r="E111" s="3">
        <v>0.2</v>
      </c>
      <c r="F111" s="3">
        <v>6.7</v>
      </c>
      <c r="G111" s="3">
        <v>34.200000000000003</v>
      </c>
      <c r="H111" s="3">
        <v>0.04</v>
      </c>
      <c r="I111" s="3">
        <v>0.02</v>
      </c>
      <c r="J111" s="3">
        <v>0</v>
      </c>
      <c r="K111" s="3">
        <v>0</v>
      </c>
      <c r="L111" s="3">
        <v>0</v>
      </c>
      <c r="M111" s="3">
        <v>122</v>
      </c>
      <c r="N111" s="3">
        <v>49</v>
      </c>
      <c r="O111" s="3">
        <v>7</v>
      </c>
      <c r="P111" s="3">
        <v>9.4</v>
      </c>
      <c r="Q111" s="3">
        <v>31.6</v>
      </c>
      <c r="R111" s="3">
        <v>0.78</v>
      </c>
      <c r="S111" s="3">
        <v>0</v>
      </c>
      <c r="T111" s="3">
        <v>6.18</v>
      </c>
      <c r="U111" s="3">
        <v>0</v>
      </c>
    </row>
    <row r="112" spans="1:21" ht="409.6" x14ac:dyDescent="0.25">
      <c r="A112" s="3"/>
      <c r="B112" s="2" t="s">
        <v>44</v>
      </c>
      <c r="C112" s="2">
        <v>650</v>
      </c>
      <c r="D112" s="2">
        <f t="shared" ref="D112:U112" si="17">SUM(D105:D111)</f>
        <v>30.48</v>
      </c>
      <c r="E112" s="2">
        <f t="shared" si="17"/>
        <v>16.479999999999997</v>
      </c>
      <c r="F112" s="2">
        <f t="shared" si="17"/>
        <v>88.61</v>
      </c>
      <c r="G112" s="2">
        <f t="shared" si="17"/>
        <v>625.20000000000005</v>
      </c>
      <c r="H112" s="2">
        <f t="shared" si="17"/>
        <v>0.57000000000000006</v>
      </c>
      <c r="I112" s="2">
        <f t="shared" si="17"/>
        <v>0.21000000000000002</v>
      </c>
      <c r="J112" s="2">
        <f t="shared" si="17"/>
        <v>228.57</v>
      </c>
      <c r="K112" s="2">
        <f t="shared" si="17"/>
        <v>0</v>
      </c>
      <c r="L112" s="2">
        <f t="shared" si="17"/>
        <v>14.88</v>
      </c>
      <c r="M112" s="2">
        <f t="shared" si="17"/>
        <v>514.68999999999994</v>
      </c>
      <c r="N112" s="2">
        <f t="shared" si="17"/>
        <v>1061.22</v>
      </c>
      <c r="O112" s="2">
        <f t="shared" si="17"/>
        <v>208.47</v>
      </c>
      <c r="P112" s="2">
        <f t="shared" si="17"/>
        <v>120.63000000000001</v>
      </c>
      <c r="Q112" s="2">
        <f t="shared" si="17"/>
        <v>396.57</v>
      </c>
      <c r="R112" s="2">
        <f t="shared" si="17"/>
        <v>7.84</v>
      </c>
      <c r="S112" s="2">
        <f t="shared" si="17"/>
        <v>46.28</v>
      </c>
      <c r="T112" s="2">
        <f t="shared" si="17"/>
        <v>15.2</v>
      </c>
      <c r="U112" s="2">
        <f t="shared" si="17"/>
        <v>64.27</v>
      </c>
    </row>
    <row r="113" spans="1:21" ht="409.6" x14ac:dyDescent="0.25">
      <c r="A113" s="3"/>
      <c r="B113" s="2" t="s">
        <v>45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409.6" x14ac:dyDescent="0.25">
      <c r="A114" s="3" t="s">
        <v>52</v>
      </c>
      <c r="B114" s="3" t="s">
        <v>53</v>
      </c>
      <c r="C114" s="3">
        <v>150</v>
      </c>
      <c r="D114" s="3">
        <v>2.6</v>
      </c>
      <c r="E114" s="3">
        <v>1.9</v>
      </c>
      <c r="F114" s="3">
        <v>8.3000000000000007</v>
      </c>
      <c r="G114" s="3">
        <v>60.8</v>
      </c>
      <c r="H114" s="3">
        <v>0.02</v>
      </c>
      <c r="I114" s="3">
        <v>0.09</v>
      </c>
      <c r="J114" s="3">
        <v>9.94</v>
      </c>
      <c r="K114" s="3">
        <v>0</v>
      </c>
      <c r="L114" s="3">
        <v>0.39</v>
      </c>
      <c r="M114" s="3">
        <v>28.76</v>
      </c>
      <c r="N114" s="3">
        <v>119.2</v>
      </c>
      <c r="O114" s="3">
        <v>107.24</v>
      </c>
      <c r="P114" s="3">
        <v>17.45</v>
      </c>
      <c r="Q114" s="3">
        <v>71.55</v>
      </c>
      <c r="R114" s="3">
        <v>0.51</v>
      </c>
      <c r="S114" s="3">
        <v>6.75</v>
      </c>
      <c r="T114" s="3">
        <v>1.32</v>
      </c>
      <c r="U114" s="3">
        <v>20.51</v>
      </c>
    </row>
    <row r="115" spans="1:21" ht="409.6" x14ac:dyDescent="0.25">
      <c r="A115" s="3" t="s">
        <v>32</v>
      </c>
      <c r="B115" s="3" t="s">
        <v>87</v>
      </c>
      <c r="C115" s="3">
        <v>12</v>
      </c>
      <c r="D115" s="3">
        <v>1.6</v>
      </c>
      <c r="E115" s="3">
        <v>0.2</v>
      </c>
      <c r="F115" s="3">
        <v>10.3</v>
      </c>
      <c r="G115" s="3">
        <v>49.6</v>
      </c>
      <c r="H115" s="3">
        <v>0.03</v>
      </c>
      <c r="I115" s="3">
        <v>0.01</v>
      </c>
      <c r="J115" s="3">
        <v>0</v>
      </c>
      <c r="K115" s="3">
        <v>0</v>
      </c>
      <c r="L115" s="3">
        <v>0</v>
      </c>
      <c r="M115" s="3">
        <v>90.75</v>
      </c>
      <c r="N115" s="3">
        <v>27.75</v>
      </c>
      <c r="O115" s="3">
        <v>4.5</v>
      </c>
      <c r="P115" s="3">
        <v>6.9</v>
      </c>
      <c r="Q115" s="3">
        <v>18.149999999999999</v>
      </c>
      <c r="R115" s="3">
        <v>0.44</v>
      </c>
      <c r="S115" s="3">
        <v>0</v>
      </c>
      <c r="T115" s="3">
        <v>0</v>
      </c>
      <c r="U115" s="3">
        <v>0</v>
      </c>
    </row>
    <row r="116" spans="1:21" ht="409.6" x14ac:dyDescent="0.25">
      <c r="A116" s="3" t="s">
        <v>32</v>
      </c>
      <c r="B116" s="8" t="s">
        <v>170</v>
      </c>
      <c r="C116" s="3">
        <v>160</v>
      </c>
      <c r="D116" s="3">
        <v>0.4</v>
      </c>
      <c r="E116" s="3">
        <v>0.4</v>
      </c>
      <c r="F116" s="3">
        <v>9.8000000000000007</v>
      </c>
      <c r="G116" s="3">
        <v>44.4</v>
      </c>
      <c r="H116" s="3">
        <v>0.03</v>
      </c>
      <c r="I116" s="3">
        <v>0.02</v>
      </c>
      <c r="J116" s="3">
        <v>5</v>
      </c>
      <c r="K116" s="3">
        <v>0</v>
      </c>
      <c r="L116" s="3">
        <v>10</v>
      </c>
      <c r="M116" s="3">
        <v>26</v>
      </c>
      <c r="N116" s="3">
        <v>278</v>
      </c>
      <c r="O116" s="3">
        <v>16</v>
      </c>
      <c r="P116" s="3">
        <v>9</v>
      </c>
      <c r="Q116" s="3">
        <v>11</v>
      </c>
      <c r="R116" s="3">
        <v>2.2000000000000002</v>
      </c>
      <c r="S116" s="3">
        <v>2</v>
      </c>
      <c r="T116" s="3">
        <v>0.3</v>
      </c>
      <c r="U116" s="3">
        <v>8</v>
      </c>
    </row>
    <row r="117" spans="1:21" ht="15.75" customHeight="1" x14ac:dyDescent="0.25">
      <c r="A117" s="3"/>
      <c r="B117" s="2" t="s">
        <v>47</v>
      </c>
      <c r="C117" s="2">
        <f>SUM(C114:C116)</f>
        <v>322</v>
      </c>
      <c r="D117" s="2">
        <f>SUM(D114:D116)</f>
        <v>4.6000000000000005</v>
      </c>
      <c r="E117" s="2">
        <f t="shared" ref="E117:U117" si="18">SUM(E114:E116)</f>
        <v>2.5</v>
      </c>
      <c r="F117" s="2">
        <f t="shared" si="18"/>
        <v>28.400000000000002</v>
      </c>
      <c r="G117" s="2">
        <f t="shared" si="18"/>
        <v>154.80000000000001</v>
      </c>
      <c r="H117" s="2">
        <f t="shared" si="18"/>
        <v>0.08</v>
      </c>
      <c r="I117" s="2">
        <f t="shared" si="18"/>
        <v>0.12</v>
      </c>
      <c r="J117" s="2">
        <f t="shared" si="18"/>
        <v>14.94</v>
      </c>
      <c r="K117" s="2">
        <f t="shared" si="18"/>
        <v>0</v>
      </c>
      <c r="L117" s="2">
        <f t="shared" si="18"/>
        <v>10.39</v>
      </c>
      <c r="M117" s="2">
        <f t="shared" si="18"/>
        <v>145.51</v>
      </c>
      <c r="N117" s="2">
        <f t="shared" si="18"/>
        <v>424.95</v>
      </c>
      <c r="O117" s="2">
        <f t="shared" si="18"/>
        <v>127.74</v>
      </c>
      <c r="P117" s="2">
        <f t="shared" si="18"/>
        <v>33.35</v>
      </c>
      <c r="Q117" s="2">
        <f t="shared" si="18"/>
        <v>100.69999999999999</v>
      </c>
      <c r="R117" s="2">
        <f t="shared" si="18"/>
        <v>3.1500000000000004</v>
      </c>
      <c r="S117" s="2">
        <f t="shared" si="18"/>
        <v>8.75</v>
      </c>
      <c r="T117" s="2">
        <f t="shared" si="18"/>
        <v>1.62</v>
      </c>
      <c r="U117" s="2">
        <f t="shared" si="18"/>
        <v>28.51</v>
      </c>
    </row>
    <row r="118" spans="1:21" ht="409.6" x14ac:dyDescent="0.25">
      <c r="A118" s="3"/>
      <c r="B118" s="5" t="s">
        <v>48</v>
      </c>
      <c r="C118" s="5">
        <f t="shared" ref="C118:U118" si="19">C100+C103+C112+C117</f>
        <v>1432</v>
      </c>
      <c r="D118" s="5">
        <f t="shared" si="19"/>
        <v>46.98</v>
      </c>
      <c r="E118" s="5">
        <f t="shared" si="19"/>
        <v>26.779999999999998</v>
      </c>
      <c r="F118" s="5">
        <f t="shared" si="19"/>
        <v>175.11</v>
      </c>
      <c r="G118" s="5">
        <f t="shared" si="19"/>
        <v>1129.5</v>
      </c>
      <c r="H118" s="5">
        <f t="shared" si="19"/>
        <v>0.75700000000000001</v>
      </c>
      <c r="I118" s="5">
        <f t="shared" si="19"/>
        <v>0.48800000000000004</v>
      </c>
      <c r="J118" s="5">
        <f t="shared" si="19"/>
        <v>285.82</v>
      </c>
      <c r="K118" s="5">
        <f t="shared" si="19"/>
        <v>0.1</v>
      </c>
      <c r="L118" s="5">
        <f t="shared" si="19"/>
        <v>26.450000000000003</v>
      </c>
      <c r="M118" s="5">
        <f t="shared" si="19"/>
        <v>980.33999999999992</v>
      </c>
      <c r="N118" s="5">
        <f t="shared" si="19"/>
        <v>1830.16</v>
      </c>
      <c r="O118" s="5">
        <f t="shared" si="19"/>
        <v>665.56000000000006</v>
      </c>
      <c r="P118" s="5">
        <f t="shared" si="19"/>
        <v>191.02</v>
      </c>
      <c r="Q118" s="5">
        <f t="shared" si="19"/>
        <v>719.81</v>
      </c>
      <c r="R118" s="5">
        <f t="shared" si="19"/>
        <v>13.448</v>
      </c>
      <c r="S118" s="5">
        <f t="shared" si="19"/>
        <v>71.87</v>
      </c>
      <c r="T118" s="5">
        <f t="shared" si="19"/>
        <v>21.05</v>
      </c>
      <c r="U118" s="5">
        <f t="shared" si="19"/>
        <v>124.48</v>
      </c>
    </row>
    <row r="120" spans="1:21" ht="15.75" x14ac:dyDescent="0.25">
      <c r="A120" s="30" t="s">
        <v>151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</row>
    <row r="121" spans="1:21" ht="409.6" x14ac:dyDescent="0.25">
      <c r="A121" s="7" t="s">
        <v>0</v>
      </c>
      <c r="B121" s="7" t="s">
        <v>1</v>
      </c>
      <c r="C121" s="7" t="s">
        <v>2</v>
      </c>
      <c r="D121" s="7" t="s">
        <v>3</v>
      </c>
      <c r="E121" s="7" t="s">
        <v>4</v>
      </c>
      <c r="F121" s="7" t="s">
        <v>5</v>
      </c>
      <c r="G121" s="7" t="s">
        <v>6</v>
      </c>
      <c r="H121" s="7" t="s">
        <v>7</v>
      </c>
      <c r="I121" s="7" t="s">
        <v>8</v>
      </c>
      <c r="J121" s="7" t="s">
        <v>9</v>
      </c>
      <c r="K121" s="7" t="s">
        <v>10</v>
      </c>
      <c r="L121" s="7" t="s">
        <v>11</v>
      </c>
      <c r="M121" s="7" t="s">
        <v>12</v>
      </c>
      <c r="N121" s="7" t="s">
        <v>13</v>
      </c>
      <c r="O121" s="7" t="s">
        <v>14</v>
      </c>
      <c r="P121" s="7" t="s">
        <v>15</v>
      </c>
      <c r="Q121" s="7" t="s">
        <v>16</v>
      </c>
      <c r="R121" s="7" t="s">
        <v>17</v>
      </c>
      <c r="S121" s="7" t="s">
        <v>18</v>
      </c>
      <c r="T121" s="7" t="s">
        <v>19</v>
      </c>
      <c r="U121" s="7" t="s">
        <v>20</v>
      </c>
    </row>
    <row r="122" spans="1:21" ht="409.6" x14ac:dyDescent="0.25">
      <c r="A122" s="7"/>
      <c r="B122" s="7"/>
      <c r="C122" s="7" t="s">
        <v>21</v>
      </c>
      <c r="D122" s="7" t="s">
        <v>21</v>
      </c>
      <c r="E122" s="7" t="s">
        <v>21</v>
      </c>
      <c r="F122" s="7" t="s">
        <v>21</v>
      </c>
      <c r="G122" s="7" t="s">
        <v>22</v>
      </c>
      <c r="H122" s="7" t="s">
        <v>23</v>
      </c>
      <c r="I122" s="7" t="s">
        <v>23</v>
      </c>
      <c r="J122" s="7" t="s">
        <v>24</v>
      </c>
      <c r="K122" s="7" t="s">
        <v>25</v>
      </c>
      <c r="L122" s="7" t="s">
        <v>23</v>
      </c>
      <c r="M122" s="7" t="s">
        <v>23</v>
      </c>
      <c r="N122" s="7" t="s">
        <v>23</v>
      </c>
      <c r="O122" s="7" t="s">
        <v>23</v>
      </c>
      <c r="P122" s="7" t="s">
        <v>23</v>
      </c>
      <c r="Q122" s="7" t="s">
        <v>23</v>
      </c>
      <c r="R122" s="7" t="s">
        <v>23</v>
      </c>
      <c r="S122" s="7" t="s">
        <v>25</v>
      </c>
      <c r="T122" s="7" t="s">
        <v>25</v>
      </c>
      <c r="U122" s="7" t="s">
        <v>25</v>
      </c>
    </row>
    <row r="123" spans="1:21" ht="409.6" x14ac:dyDescent="0.25">
      <c r="A123" s="3"/>
      <c r="B123" s="4" t="s">
        <v>88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409.6" x14ac:dyDescent="0.25">
      <c r="A124" s="3"/>
      <c r="B124" s="2" t="s">
        <v>27</v>
      </c>
      <c r="C124" s="6" t="s">
        <v>142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409.6" x14ac:dyDescent="0.25">
      <c r="A125" s="3" t="s">
        <v>81</v>
      </c>
      <c r="B125" s="3" t="s">
        <v>82</v>
      </c>
      <c r="C125" s="3">
        <v>180</v>
      </c>
      <c r="D125" s="3">
        <v>4.9000000000000004</v>
      </c>
      <c r="E125" s="3">
        <v>4.0999999999999996</v>
      </c>
      <c r="F125" s="3">
        <v>16.100000000000001</v>
      </c>
      <c r="G125" s="3">
        <v>120.8</v>
      </c>
      <c r="H125" s="3">
        <v>0.05</v>
      </c>
      <c r="I125" s="3">
        <v>0.16</v>
      </c>
      <c r="J125" s="3">
        <v>21.49</v>
      </c>
      <c r="K125" s="3">
        <v>0.02</v>
      </c>
      <c r="L125" s="3">
        <v>0.66</v>
      </c>
      <c r="M125" s="3">
        <v>101.38</v>
      </c>
      <c r="N125" s="3">
        <v>167.89</v>
      </c>
      <c r="O125" s="3">
        <v>153.08000000000001</v>
      </c>
      <c r="P125" s="3">
        <v>17.39</v>
      </c>
      <c r="Q125" s="3">
        <v>110.14</v>
      </c>
      <c r="R125" s="3">
        <v>0.32</v>
      </c>
      <c r="S125" s="3">
        <v>18.760000000000002</v>
      </c>
      <c r="T125" s="3">
        <v>2.23</v>
      </c>
      <c r="U125" s="3">
        <v>28.56</v>
      </c>
    </row>
    <row r="126" spans="1:21" ht="409.6" x14ac:dyDescent="0.25">
      <c r="A126" s="3" t="s">
        <v>67</v>
      </c>
      <c r="B126" s="3" t="s">
        <v>68</v>
      </c>
      <c r="C126" s="3">
        <v>155</v>
      </c>
      <c r="D126" s="3">
        <v>0.1</v>
      </c>
      <c r="E126" s="3">
        <v>0</v>
      </c>
      <c r="F126" s="3">
        <v>4.9000000000000004</v>
      </c>
      <c r="G126" s="3">
        <v>20.399999999999999</v>
      </c>
      <c r="H126" s="3">
        <v>0</v>
      </c>
      <c r="I126" s="3">
        <v>0</v>
      </c>
      <c r="J126" s="3">
        <v>0.18</v>
      </c>
      <c r="K126" s="3">
        <v>0</v>
      </c>
      <c r="L126" s="3">
        <v>0.86</v>
      </c>
      <c r="M126" s="3">
        <v>0.71</v>
      </c>
      <c r="N126" s="3">
        <v>14.95</v>
      </c>
      <c r="O126" s="3">
        <v>48.62</v>
      </c>
      <c r="P126" s="3">
        <v>1.98</v>
      </c>
      <c r="Q126" s="3">
        <v>3.7</v>
      </c>
      <c r="R126" s="3">
        <v>0.31</v>
      </c>
      <c r="S126" s="3">
        <v>0.01</v>
      </c>
      <c r="T126" s="3">
        <v>0.02</v>
      </c>
      <c r="U126" s="3">
        <v>0.53</v>
      </c>
    </row>
    <row r="127" spans="1:21" ht="409.6" x14ac:dyDescent="0.25">
      <c r="A127" s="3" t="s">
        <v>32</v>
      </c>
      <c r="B127" s="3" t="s">
        <v>33</v>
      </c>
      <c r="C127" s="3">
        <v>20</v>
      </c>
      <c r="D127" s="3">
        <v>1.6</v>
      </c>
      <c r="E127" s="3">
        <v>0.2</v>
      </c>
      <c r="F127" s="3">
        <v>9.8000000000000007</v>
      </c>
      <c r="G127" s="3">
        <v>47.5</v>
      </c>
      <c r="H127" s="3">
        <v>0.03</v>
      </c>
      <c r="I127" s="3">
        <v>0.01</v>
      </c>
      <c r="J127" s="3">
        <v>0</v>
      </c>
      <c r="K127" s="3">
        <v>0</v>
      </c>
      <c r="L127" s="3">
        <v>0</v>
      </c>
      <c r="M127" s="3">
        <v>88.6</v>
      </c>
      <c r="N127" s="3">
        <v>27.2</v>
      </c>
      <c r="O127" s="3">
        <v>4.5999999999999996</v>
      </c>
      <c r="P127" s="3">
        <v>6.8</v>
      </c>
      <c r="Q127" s="3">
        <v>17.8</v>
      </c>
      <c r="R127" s="3">
        <v>0.4</v>
      </c>
      <c r="S127" s="3">
        <v>0.64</v>
      </c>
      <c r="T127" s="3">
        <v>1.2</v>
      </c>
      <c r="U127" s="3">
        <v>2.9</v>
      </c>
    </row>
    <row r="128" spans="1:21" ht="409.6" x14ac:dyDescent="0.25">
      <c r="A128" s="3"/>
      <c r="B128" s="2" t="s">
        <v>34</v>
      </c>
      <c r="C128" s="2">
        <f t="shared" ref="C128:U128" si="20">SUM(C125:C127)</f>
        <v>355</v>
      </c>
      <c r="D128" s="2">
        <f t="shared" si="20"/>
        <v>6.6</v>
      </c>
      <c r="E128" s="2">
        <f t="shared" si="20"/>
        <v>4.3</v>
      </c>
      <c r="F128" s="2">
        <f t="shared" si="20"/>
        <v>30.8</v>
      </c>
      <c r="G128" s="2">
        <f t="shared" si="20"/>
        <v>188.7</v>
      </c>
      <c r="H128" s="2">
        <f t="shared" si="20"/>
        <v>0.08</v>
      </c>
      <c r="I128" s="2">
        <f t="shared" si="20"/>
        <v>0.17</v>
      </c>
      <c r="J128" s="2">
        <f t="shared" si="20"/>
        <v>21.669999999999998</v>
      </c>
      <c r="K128" s="2">
        <f t="shared" si="20"/>
        <v>0.02</v>
      </c>
      <c r="L128" s="2">
        <f t="shared" si="20"/>
        <v>1.52</v>
      </c>
      <c r="M128" s="2">
        <f t="shared" si="20"/>
        <v>190.69</v>
      </c>
      <c r="N128" s="2">
        <f t="shared" si="20"/>
        <v>210.03999999999996</v>
      </c>
      <c r="O128" s="2">
        <f t="shared" si="20"/>
        <v>206.3</v>
      </c>
      <c r="P128" s="2">
        <f t="shared" si="20"/>
        <v>26.17</v>
      </c>
      <c r="Q128" s="2">
        <f t="shared" si="20"/>
        <v>131.64000000000001</v>
      </c>
      <c r="R128" s="2">
        <f t="shared" si="20"/>
        <v>1.03</v>
      </c>
      <c r="S128" s="2">
        <f t="shared" si="20"/>
        <v>19.410000000000004</v>
      </c>
      <c r="T128" s="2">
        <f t="shared" si="20"/>
        <v>3.45</v>
      </c>
      <c r="U128" s="2">
        <f t="shared" si="20"/>
        <v>31.99</v>
      </c>
    </row>
    <row r="129" spans="1:21" ht="409.6" x14ac:dyDescent="0.25">
      <c r="A129" s="3"/>
      <c r="B129" s="2" t="s">
        <v>35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409.6" x14ac:dyDescent="0.25">
      <c r="A130" s="3" t="s">
        <v>32</v>
      </c>
      <c r="B130" s="3" t="s">
        <v>36</v>
      </c>
      <c r="C130" s="3">
        <v>100</v>
      </c>
      <c r="D130" s="3">
        <v>2.9</v>
      </c>
      <c r="E130" s="3">
        <v>2.5</v>
      </c>
      <c r="F130" s="3">
        <v>4.8</v>
      </c>
      <c r="G130" s="3">
        <v>53.3</v>
      </c>
      <c r="H130" s="3">
        <v>2.9000000000000001E-2</v>
      </c>
      <c r="I130" s="3">
        <v>0.12</v>
      </c>
      <c r="J130" s="3">
        <v>13.2</v>
      </c>
      <c r="K130" s="3">
        <v>0</v>
      </c>
      <c r="L130" s="3">
        <v>0.52</v>
      </c>
      <c r="M130" s="3">
        <v>38</v>
      </c>
      <c r="N130" s="3">
        <v>121.18</v>
      </c>
      <c r="O130" s="3">
        <v>105.6</v>
      </c>
      <c r="P130" s="3">
        <v>12.18</v>
      </c>
      <c r="Q130" s="3">
        <v>78.3</v>
      </c>
      <c r="R130" s="3">
        <v>8.6999999999999994E-2</v>
      </c>
      <c r="S130" s="3">
        <v>9</v>
      </c>
      <c r="T130" s="3">
        <v>1.76</v>
      </c>
      <c r="U130" s="3">
        <v>20</v>
      </c>
    </row>
    <row r="131" spans="1:21" ht="409.6" x14ac:dyDescent="0.25">
      <c r="A131" s="3"/>
      <c r="B131" s="2" t="s">
        <v>37</v>
      </c>
      <c r="C131" s="2">
        <f>C130</f>
        <v>100</v>
      </c>
      <c r="D131" s="2">
        <f t="shared" ref="D131:U131" si="21">D130</f>
        <v>2.9</v>
      </c>
      <c r="E131" s="2">
        <f t="shared" si="21"/>
        <v>2.5</v>
      </c>
      <c r="F131" s="2">
        <f t="shared" si="21"/>
        <v>4.8</v>
      </c>
      <c r="G131" s="2">
        <f t="shared" si="21"/>
        <v>53.3</v>
      </c>
      <c r="H131" s="2">
        <f t="shared" si="21"/>
        <v>2.9000000000000001E-2</v>
      </c>
      <c r="I131" s="2">
        <f t="shared" si="21"/>
        <v>0.12</v>
      </c>
      <c r="J131" s="2">
        <f t="shared" si="21"/>
        <v>13.2</v>
      </c>
      <c r="K131" s="2">
        <f t="shared" si="21"/>
        <v>0</v>
      </c>
      <c r="L131" s="2">
        <f t="shared" si="21"/>
        <v>0.52</v>
      </c>
      <c r="M131" s="2">
        <f t="shared" si="21"/>
        <v>38</v>
      </c>
      <c r="N131" s="2">
        <f t="shared" si="21"/>
        <v>121.18</v>
      </c>
      <c r="O131" s="2">
        <f t="shared" si="21"/>
        <v>105.6</v>
      </c>
      <c r="P131" s="2">
        <f t="shared" si="21"/>
        <v>12.18</v>
      </c>
      <c r="Q131" s="2">
        <f t="shared" si="21"/>
        <v>78.3</v>
      </c>
      <c r="R131" s="2">
        <f t="shared" si="21"/>
        <v>8.6999999999999994E-2</v>
      </c>
      <c r="S131" s="2">
        <f t="shared" si="21"/>
        <v>9</v>
      </c>
      <c r="T131" s="2">
        <f t="shared" si="21"/>
        <v>1.76</v>
      </c>
      <c r="U131" s="2">
        <f t="shared" si="21"/>
        <v>20</v>
      </c>
    </row>
    <row r="132" spans="1:21" ht="409.6" x14ac:dyDescent="0.25">
      <c r="A132" s="3"/>
      <c r="B132" s="2" t="s">
        <v>38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409.6" x14ac:dyDescent="0.25">
      <c r="A133" s="3" t="s">
        <v>110</v>
      </c>
      <c r="B133" s="3" t="s">
        <v>111</v>
      </c>
      <c r="C133" s="3">
        <v>50</v>
      </c>
      <c r="D133" s="3">
        <v>0.59</v>
      </c>
      <c r="E133" s="3">
        <v>4.47</v>
      </c>
      <c r="F133" s="3">
        <v>3.33</v>
      </c>
      <c r="G133" s="3">
        <v>56</v>
      </c>
      <c r="H133" s="3">
        <v>0.01</v>
      </c>
      <c r="I133" s="3">
        <v>0.01</v>
      </c>
      <c r="J133" s="3">
        <v>60.74</v>
      </c>
      <c r="K133" s="3">
        <v>0</v>
      </c>
      <c r="L133" s="3">
        <v>1</v>
      </c>
      <c r="M133" s="3">
        <v>168</v>
      </c>
      <c r="N133" s="3">
        <v>107</v>
      </c>
      <c r="O133" s="3">
        <v>9</v>
      </c>
      <c r="P133" s="3">
        <v>8</v>
      </c>
      <c r="Q133" s="3">
        <v>18</v>
      </c>
      <c r="R133" s="3">
        <v>0.4</v>
      </c>
      <c r="S133" s="3">
        <v>6.56</v>
      </c>
      <c r="T133" s="3">
        <v>0</v>
      </c>
      <c r="U133" s="3">
        <v>9.8800000000000008</v>
      </c>
    </row>
    <row r="134" spans="1:21" ht="409.6" x14ac:dyDescent="0.25">
      <c r="A134" s="3" t="s">
        <v>90</v>
      </c>
      <c r="B134" s="3" t="s">
        <v>91</v>
      </c>
      <c r="C134" s="3">
        <v>200</v>
      </c>
      <c r="D134" s="3">
        <v>4.7</v>
      </c>
      <c r="E134" s="3">
        <v>5.7</v>
      </c>
      <c r="F134" s="3">
        <v>10.1</v>
      </c>
      <c r="G134" s="3">
        <v>110.4</v>
      </c>
      <c r="H134" s="3">
        <v>0.03</v>
      </c>
      <c r="I134" s="3">
        <v>0.04</v>
      </c>
      <c r="J134" s="3">
        <v>134.66</v>
      </c>
      <c r="K134" s="3">
        <v>0</v>
      </c>
      <c r="L134" s="3">
        <v>6.77</v>
      </c>
      <c r="M134" s="3">
        <v>107.03</v>
      </c>
      <c r="N134" s="3">
        <v>264.63</v>
      </c>
      <c r="O134" s="3">
        <v>33.68</v>
      </c>
      <c r="P134" s="3">
        <v>19.22</v>
      </c>
      <c r="Q134" s="3">
        <v>42.64</v>
      </c>
      <c r="R134" s="3">
        <v>0.87</v>
      </c>
      <c r="S134" s="3">
        <v>17.16</v>
      </c>
      <c r="T134" s="3">
        <v>0.4</v>
      </c>
      <c r="U134" s="3">
        <v>22.62</v>
      </c>
    </row>
    <row r="135" spans="1:21" ht="409.6" x14ac:dyDescent="0.25">
      <c r="A135" s="3" t="s">
        <v>92</v>
      </c>
      <c r="B135" s="3" t="s">
        <v>93</v>
      </c>
      <c r="C135" s="3">
        <v>130</v>
      </c>
      <c r="D135" s="3">
        <v>2.7</v>
      </c>
      <c r="E135" s="3">
        <v>4.5999999999999996</v>
      </c>
      <c r="F135" s="3">
        <v>17.2</v>
      </c>
      <c r="G135" s="3">
        <v>120.8</v>
      </c>
      <c r="H135" s="3">
        <v>0.1</v>
      </c>
      <c r="I135" s="3">
        <v>0.09</v>
      </c>
      <c r="J135" s="3">
        <v>20.62</v>
      </c>
      <c r="K135" s="3">
        <v>0.08</v>
      </c>
      <c r="L135" s="3">
        <v>8.84</v>
      </c>
      <c r="M135" s="3">
        <v>140.21</v>
      </c>
      <c r="N135" s="3">
        <v>541.52</v>
      </c>
      <c r="O135" s="3">
        <v>34.22</v>
      </c>
      <c r="P135" s="3">
        <v>24.47</v>
      </c>
      <c r="Q135" s="3">
        <v>73.209999999999994</v>
      </c>
      <c r="R135" s="3">
        <v>0.89</v>
      </c>
      <c r="S135" s="3">
        <v>24.67</v>
      </c>
      <c r="T135" s="3">
        <v>0.68</v>
      </c>
      <c r="U135" s="3">
        <v>37.090000000000003</v>
      </c>
    </row>
    <row r="136" spans="1:21" ht="409.6" x14ac:dyDescent="0.25">
      <c r="A136" s="3" t="s">
        <v>94</v>
      </c>
      <c r="B136" s="3" t="s">
        <v>95</v>
      </c>
      <c r="C136" s="3">
        <v>75</v>
      </c>
      <c r="D136" s="3">
        <v>9.8000000000000007</v>
      </c>
      <c r="E136" s="3">
        <v>5.8</v>
      </c>
      <c r="F136" s="3">
        <v>2.1</v>
      </c>
      <c r="G136" s="3">
        <v>100</v>
      </c>
      <c r="H136" s="3">
        <v>0.06</v>
      </c>
      <c r="I136" s="3">
        <v>0.08</v>
      </c>
      <c r="J136" s="3">
        <v>6.77</v>
      </c>
      <c r="K136" s="3">
        <v>0.12</v>
      </c>
      <c r="L136" s="3">
        <v>0.84</v>
      </c>
      <c r="M136" s="3">
        <v>82.98</v>
      </c>
      <c r="N136" s="3">
        <v>260.04000000000002</v>
      </c>
      <c r="O136" s="3">
        <v>51.16</v>
      </c>
      <c r="P136" s="3">
        <v>33.5</v>
      </c>
      <c r="Q136" s="3">
        <v>151.85</v>
      </c>
      <c r="R136" s="3">
        <v>0.55000000000000004</v>
      </c>
      <c r="S136" s="3">
        <v>100.11</v>
      </c>
      <c r="T136" s="3">
        <v>8.8800000000000008</v>
      </c>
      <c r="U136" s="3">
        <v>429.45</v>
      </c>
    </row>
    <row r="137" spans="1:21" ht="409.6" x14ac:dyDescent="0.25">
      <c r="A137" s="8" t="s">
        <v>159</v>
      </c>
      <c r="B137" s="8" t="s">
        <v>160</v>
      </c>
      <c r="C137" s="3">
        <v>150</v>
      </c>
      <c r="D137" s="3">
        <v>0.1</v>
      </c>
      <c r="E137" s="3">
        <v>0.1</v>
      </c>
      <c r="F137" s="3">
        <v>8.5</v>
      </c>
      <c r="G137" s="3">
        <v>35.6</v>
      </c>
      <c r="H137" s="3">
        <v>0</v>
      </c>
      <c r="I137" s="3">
        <v>0</v>
      </c>
      <c r="J137" s="3">
        <v>0</v>
      </c>
      <c r="K137" s="3">
        <v>0</v>
      </c>
      <c r="L137" s="3">
        <v>0.8</v>
      </c>
      <c r="M137" s="3">
        <v>0</v>
      </c>
      <c r="N137" s="3">
        <v>0</v>
      </c>
      <c r="O137" s="3">
        <v>8.9</v>
      </c>
      <c r="P137" s="3">
        <v>2.8</v>
      </c>
      <c r="Q137" s="3">
        <v>1.9</v>
      </c>
      <c r="R137" s="3">
        <v>0.4</v>
      </c>
      <c r="S137" s="3">
        <v>0</v>
      </c>
      <c r="T137" s="3">
        <v>0</v>
      </c>
      <c r="U137" s="3">
        <v>0</v>
      </c>
    </row>
    <row r="138" spans="1:21" ht="409.6" x14ac:dyDescent="0.25">
      <c r="A138" s="3" t="s">
        <v>32</v>
      </c>
      <c r="B138" s="3" t="s">
        <v>43</v>
      </c>
      <c r="C138" s="3">
        <v>20</v>
      </c>
      <c r="D138" s="3">
        <v>1.3</v>
      </c>
      <c r="E138" s="3">
        <v>0.2</v>
      </c>
      <c r="F138" s="3">
        <v>6.7</v>
      </c>
      <c r="G138" s="3">
        <v>34.200000000000003</v>
      </c>
      <c r="H138" s="3">
        <v>0.04</v>
      </c>
      <c r="I138" s="3">
        <v>0.02</v>
      </c>
      <c r="J138" s="3">
        <v>0</v>
      </c>
      <c r="K138" s="3">
        <v>0</v>
      </c>
      <c r="L138" s="3">
        <v>0</v>
      </c>
      <c r="M138" s="3">
        <v>122</v>
      </c>
      <c r="N138" s="3">
        <v>49</v>
      </c>
      <c r="O138" s="3">
        <v>7</v>
      </c>
      <c r="P138" s="3">
        <v>9.4</v>
      </c>
      <c r="Q138" s="3">
        <v>31.6</v>
      </c>
      <c r="R138" s="3">
        <v>0.78</v>
      </c>
      <c r="S138" s="3">
        <v>0</v>
      </c>
      <c r="T138" s="3">
        <v>6.18</v>
      </c>
      <c r="U138" s="3">
        <v>0</v>
      </c>
    </row>
    <row r="139" spans="1:21" ht="409.6" x14ac:dyDescent="0.25">
      <c r="A139" s="3" t="s">
        <v>32</v>
      </c>
      <c r="B139" s="3" t="s">
        <v>42</v>
      </c>
      <c r="C139" s="3">
        <v>20</v>
      </c>
      <c r="D139" s="3">
        <v>1.5</v>
      </c>
      <c r="E139" s="3">
        <v>0.2</v>
      </c>
      <c r="F139" s="3">
        <v>9.8000000000000007</v>
      </c>
      <c r="G139" s="3">
        <v>46.9</v>
      </c>
      <c r="H139" s="3">
        <v>0.02</v>
      </c>
      <c r="I139" s="3">
        <v>0.01</v>
      </c>
      <c r="J139" s="3">
        <v>0</v>
      </c>
      <c r="K139" s="3">
        <v>0</v>
      </c>
      <c r="L139" s="3">
        <v>0</v>
      </c>
      <c r="M139" s="3">
        <v>99.8</v>
      </c>
      <c r="N139" s="3">
        <v>18.600000000000001</v>
      </c>
      <c r="O139" s="3">
        <v>4</v>
      </c>
      <c r="P139" s="3">
        <v>2.8</v>
      </c>
      <c r="Q139" s="3">
        <v>13</v>
      </c>
      <c r="R139" s="3">
        <v>0.22</v>
      </c>
      <c r="S139" s="3">
        <v>0.64</v>
      </c>
      <c r="T139" s="3">
        <v>1.2</v>
      </c>
      <c r="U139" s="3">
        <v>2.9</v>
      </c>
    </row>
    <row r="140" spans="1:21" ht="15.75" customHeight="1" x14ac:dyDescent="0.25">
      <c r="A140" s="3"/>
      <c r="B140" s="2" t="s">
        <v>44</v>
      </c>
      <c r="C140" s="2">
        <f>SUM(C133:C139)</f>
        <v>645</v>
      </c>
      <c r="D140" s="2">
        <f t="shared" ref="D140:U140" si="22">SUM(D133:D139)</f>
        <v>20.69</v>
      </c>
      <c r="E140" s="2">
        <f t="shared" si="22"/>
        <v>21.07</v>
      </c>
      <c r="F140" s="2">
        <f t="shared" si="22"/>
        <v>57.730000000000004</v>
      </c>
      <c r="G140" s="2">
        <f t="shared" si="22"/>
        <v>503.9</v>
      </c>
      <c r="H140" s="2">
        <f t="shared" si="22"/>
        <v>0.26</v>
      </c>
      <c r="I140" s="2">
        <f t="shared" si="22"/>
        <v>0.25</v>
      </c>
      <c r="J140" s="2">
        <f t="shared" si="22"/>
        <v>222.79000000000002</v>
      </c>
      <c r="K140" s="2">
        <f t="shared" si="22"/>
        <v>0.2</v>
      </c>
      <c r="L140" s="2">
        <f t="shared" si="22"/>
        <v>18.25</v>
      </c>
      <c r="M140" s="2">
        <f t="shared" si="22"/>
        <v>720.02</v>
      </c>
      <c r="N140" s="2">
        <f t="shared" si="22"/>
        <v>1240.79</v>
      </c>
      <c r="O140" s="2">
        <f t="shared" si="22"/>
        <v>147.96</v>
      </c>
      <c r="P140" s="2">
        <f t="shared" si="22"/>
        <v>100.19</v>
      </c>
      <c r="Q140" s="2">
        <f t="shared" si="22"/>
        <v>332.2</v>
      </c>
      <c r="R140" s="2">
        <f t="shared" si="22"/>
        <v>4.1099999999999994</v>
      </c>
      <c r="S140" s="2">
        <f t="shared" si="22"/>
        <v>149.13999999999999</v>
      </c>
      <c r="T140" s="2">
        <f t="shared" si="22"/>
        <v>17.34</v>
      </c>
      <c r="U140" s="2">
        <f t="shared" si="22"/>
        <v>501.93999999999994</v>
      </c>
    </row>
    <row r="141" spans="1:21" ht="409.6" x14ac:dyDescent="0.25">
      <c r="A141" s="3"/>
      <c r="B141" s="2" t="s">
        <v>45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409.6" x14ac:dyDescent="0.25">
      <c r="A142" s="3" t="s">
        <v>75</v>
      </c>
      <c r="B142" s="3" t="s">
        <v>76</v>
      </c>
      <c r="C142" s="3">
        <v>150</v>
      </c>
      <c r="D142" s="3">
        <v>2.4</v>
      </c>
      <c r="E142" s="3">
        <v>1.8</v>
      </c>
      <c r="F142" s="3">
        <v>8.1999999999999993</v>
      </c>
      <c r="G142" s="3">
        <v>58.9</v>
      </c>
      <c r="H142" s="3">
        <v>0.02</v>
      </c>
      <c r="I142" s="3">
        <v>0.09</v>
      </c>
      <c r="J142" s="3">
        <v>9.93</v>
      </c>
      <c r="K142" s="3">
        <v>0</v>
      </c>
      <c r="L142" s="3">
        <v>0.39</v>
      </c>
      <c r="M142" s="3">
        <v>28.69</v>
      </c>
      <c r="N142" s="3">
        <v>109.8</v>
      </c>
      <c r="O142" s="3">
        <v>108.7</v>
      </c>
      <c r="P142" s="3">
        <v>14.68</v>
      </c>
      <c r="Q142" s="3">
        <v>67.27</v>
      </c>
      <c r="R142" s="3">
        <v>0.37</v>
      </c>
      <c r="S142" s="3">
        <v>6.75</v>
      </c>
      <c r="T142" s="3">
        <v>1.32</v>
      </c>
      <c r="U142" s="3">
        <v>15</v>
      </c>
    </row>
    <row r="143" spans="1:21" ht="409.6" x14ac:dyDescent="0.25">
      <c r="A143" s="3" t="s">
        <v>32</v>
      </c>
      <c r="B143" s="3" t="s">
        <v>79</v>
      </c>
      <c r="C143" s="3">
        <v>30</v>
      </c>
      <c r="D143" s="3">
        <v>1.8</v>
      </c>
      <c r="E143" s="3">
        <v>1.4</v>
      </c>
      <c r="F143" s="3">
        <v>22.5</v>
      </c>
      <c r="G143" s="3">
        <v>109.8</v>
      </c>
      <c r="H143" s="3">
        <v>0.02</v>
      </c>
      <c r="I143" s="3">
        <v>0.01</v>
      </c>
      <c r="J143" s="3">
        <v>0</v>
      </c>
      <c r="K143" s="3">
        <v>0</v>
      </c>
      <c r="L143" s="3">
        <v>0</v>
      </c>
      <c r="M143" s="3">
        <v>0.6</v>
      </c>
      <c r="N143" s="3">
        <v>21.3</v>
      </c>
      <c r="O143" s="3">
        <v>3.3</v>
      </c>
      <c r="P143" s="3">
        <v>2.7</v>
      </c>
      <c r="Q143" s="3">
        <v>15</v>
      </c>
      <c r="R143" s="3">
        <v>0.24</v>
      </c>
      <c r="S143" s="3">
        <v>0</v>
      </c>
      <c r="T143" s="3">
        <v>0</v>
      </c>
      <c r="U143" s="3">
        <v>0</v>
      </c>
    </row>
    <row r="144" spans="1:21" ht="17.25" customHeight="1" x14ac:dyDescent="0.25">
      <c r="A144" s="3"/>
      <c r="B144" s="2" t="s">
        <v>47</v>
      </c>
      <c r="C144" s="2">
        <f t="shared" ref="C144:U144" si="23">SUM(C142:C143)</f>
        <v>180</v>
      </c>
      <c r="D144" s="2">
        <f t="shared" si="23"/>
        <v>4.2</v>
      </c>
      <c r="E144" s="2">
        <f t="shared" si="23"/>
        <v>3.2</v>
      </c>
      <c r="F144" s="2">
        <f t="shared" si="23"/>
        <v>30.7</v>
      </c>
      <c r="G144" s="2">
        <f t="shared" si="23"/>
        <v>168.7</v>
      </c>
      <c r="H144" s="2">
        <f t="shared" si="23"/>
        <v>0.04</v>
      </c>
      <c r="I144" s="2">
        <f t="shared" si="23"/>
        <v>9.9999999999999992E-2</v>
      </c>
      <c r="J144" s="2">
        <f t="shared" si="23"/>
        <v>9.93</v>
      </c>
      <c r="K144" s="2">
        <f t="shared" si="23"/>
        <v>0</v>
      </c>
      <c r="L144" s="2">
        <f t="shared" si="23"/>
        <v>0.39</v>
      </c>
      <c r="M144" s="2">
        <f t="shared" si="23"/>
        <v>29.290000000000003</v>
      </c>
      <c r="N144" s="2">
        <f t="shared" si="23"/>
        <v>131.1</v>
      </c>
      <c r="O144" s="2">
        <f t="shared" si="23"/>
        <v>112</v>
      </c>
      <c r="P144" s="2">
        <f t="shared" si="23"/>
        <v>17.38</v>
      </c>
      <c r="Q144" s="2">
        <f t="shared" si="23"/>
        <v>82.27</v>
      </c>
      <c r="R144" s="2">
        <f t="shared" si="23"/>
        <v>0.61</v>
      </c>
      <c r="S144" s="2">
        <f t="shared" si="23"/>
        <v>6.75</v>
      </c>
      <c r="T144" s="2">
        <f t="shared" si="23"/>
        <v>1.32</v>
      </c>
      <c r="U144" s="2">
        <f t="shared" si="23"/>
        <v>15</v>
      </c>
    </row>
    <row r="145" spans="1:21" ht="409.6" x14ac:dyDescent="0.25">
      <c r="A145" s="3"/>
      <c r="B145" s="5" t="s">
        <v>48</v>
      </c>
      <c r="C145" s="5">
        <f t="shared" ref="C145:U145" si="24">C128+C131+C140+C144</f>
        <v>1280</v>
      </c>
      <c r="D145" s="5">
        <f t="shared" si="24"/>
        <v>34.39</v>
      </c>
      <c r="E145" s="5">
        <f t="shared" si="24"/>
        <v>31.07</v>
      </c>
      <c r="F145" s="5">
        <f t="shared" si="24"/>
        <v>124.03000000000002</v>
      </c>
      <c r="G145" s="5">
        <f t="shared" si="24"/>
        <v>914.59999999999991</v>
      </c>
      <c r="H145" s="5">
        <f t="shared" si="24"/>
        <v>0.40899999999999997</v>
      </c>
      <c r="I145" s="5">
        <f t="shared" si="24"/>
        <v>0.64</v>
      </c>
      <c r="J145" s="5">
        <f t="shared" si="24"/>
        <v>267.59000000000003</v>
      </c>
      <c r="K145" s="5">
        <f t="shared" si="24"/>
        <v>0.22</v>
      </c>
      <c r="L145" s="5">
        <f t="shared" si="24"/>
        <v>20.68</v>
      </c>
      <c r="M145" s="5">
        <f t="shared" si="24"/>
        <v>978</v>
      </c>
      <c r="N145" s="5">
        <f t="shared" si="24"/>
        <v>1703.11</v>
      </c>
      <c r="O145" s="5">
        <f t="shared" si="24"/>
        <v>571.86</v>
      </c>
      <c r="P145" s="5">
        <f t="shared" si="24"/>
        <v>155.91999999999999</v>
      </c>
      <c r="Q145" s="5">
        <f t="shared" si="24"/>
        <v>624.41</v>
      </c>
      <c r="R145" s="5">
        <f t="shared" si="24"/>
        <v>5.8369999999999997</v>
      </c>
      <c r="S145" s="5">
        <f t="shared" si="24"/>
        <v>184.29999999999998</v>
      </c>
      <c r="T145" s="5">
        <f t="shared" si="24"/>
        <v>23.87</v>
      </c>
      <c r="U145" s="5">
        <f t="shared" si="24"/>
        <v>568.92999999999995</v>
      </c>
    </row>
    <row r="146" spans="1:21" ht="409.6" x14ac:dyDescent="0.25">
      <c r="A146" s="19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</row>
    <row r="147" spans="1:21" ht="18.75" x14ac:dyDescent="0.25">
      <c r="A147" s="29" t="s">
        <v>152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</row>
    <row r="148" spans="1:21" ht="409.6" x14ac:dyDescent="0.25">
      <c r="A148" s="7" t="s">
        <v>0</v>
      </c>
      <c r="B148" s="7" t="s">
        <v>1</v>
      </c>
      <c r="C148" s="7" t="s">
        <v>2</v>
      </c>
      <c r="D148" s="7" t="s">
        <v>3</v>
      </c>
      <c r="E148" s="7" t="s">
        <v>4</v>
      </c>
      <c r="F148" s="7" t="s">
        <v>5</v>
      </c>
      <c r="G148" s="7" t="s">
        <v>6</v>
      </c>
      <c r="H148" s="7" t="s">
        <v>7</v>
      </c>
      <c r="I148" s="7" t="s">
        <v>8</v>
      </c>
      <c r="J148" s="7" t="s">
        <v>9</v>
      </c>
      <c r="K148" s="7" t="s">
        <v>10</v>
      </c>
      <c r="L148" s="7" t="s">
        <v>11</v>
      </c>
      <c r="M148" s="7" t="s">
        <v>12</v>
      </c>
      <c r="N148" s="7" t="s">
        <v>13</v>
      </c>
      <c r="O148" s="7" t="s">
        <v>14</v>
      </c>
      <c r="P148" s="7" t="s">
        <v>15</v>
      </c>
      <c r="Q148" s="7" t="s">
        <v>16</v>
      </c>
      <c r="R148" s="7" t="s">
        <v>17</v>
      </c>
      <c r="S148" s="7" t="s">
        <v>18</v>
      </c>
      <c r="T148" s="7" t="s">
        <v>19</v>
      </c>
      <c r="U148" s="7" t="s">
        <v>20</v>
      </c>
    </row>
    <row r="149" spans="1:21" ht="409.6" x14ac:dyDescent="0.25">
      <c r="A149" s="3"/>
      <c r="B149" s="4" t="s">
        <v>116</v>
      </c>
      <c r="C149" s="7" t="s">
        <v>21</v>
      </c>
      <c r="D149" s="7" t="s">
        <v>21</v>
      </c>
      <c r="E149" s="7" t="s">
        <v>21</v>
      </c>
      <c r="F149" s="7" t="s">
        <v>21</v>
      </c>
      <c r="G149" s="7" t="s">
        <v>22</v>
      </c>
      <c r="H149" s="7" t="s">
        <v>23</v>
      </c>
      <c r="I149" s="7" t="s">
        <v>23</v>
      </c>
      <c r="J149" s="7" t="s">
        <v>24</v>
      </c>
      <c r="K149" s="7" t="s">
        <v>25</v>
      </c>
      <c r="L149" s="7" t="s">
        <v>23</v>
      </c>
      <c r="M149" s="7" t="s">
        <v>23</v>
      </c>
      <c r="N149" s="7" t="s">
        <v>23</v>
      </c>
      <c r="O149" s="7" t="s">
        <v>23</v>
      </c>
      <c r="P149" s="7" t="s">
        <v>23</v>
      </c>
      <c r="Q149" s="7" t="s">
        <v>23</v>
      </c>
      <c r="R149" s="7" t="s">
        <v>23</v>
      </c>
      <c r="S149" s="7" t="s">
        <v>25</v>
      </c>
      <c r="T149" s="7" t="s">
        <v>25</v>
      </c>
      <c r="U149" s="7" t="s">
        <v>25</v>
      </c>
    </row>
    <row r="150" spans="1:21" ht="409.6" x14ac:dyDescent="0.25">
      <c r="A150" s="3"/>
      <c r="B150" s="2" t="s">
        <v>27</v>
      </c>
      <c r="C150" s="21" t="s">
        <v>142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409.6" x14ac:dyDescent="0.25">
      <c r="A151" s="3" t="s">
        <v>28</v>
      </c>
      <c r="B151" s="3" t="s">
        <v>29</v>
      </c>
      <c r="C151" s="3">
        <v>180</v>
      </c>
      <c r="D151" s="3">
        <v>7.7</v>
      </c>
      <c r="E151" s="3">
        <v>10.1</v>
      </c>
      <c r="F151" s="3">
        <v>30.9</v>
      </c>
      <c r="G151" s="3">
        <v>245.6</v>
      </c>
      <c r="H151" s="3">
        <v>0.19</v>
      </c>
      <c r="I151" s="3">
        <v>0.16</v>
      </c>
      <c r="J151" s="3">
        <v>36.18</v>
      </c>
      <c r="K151" s="3">
        <v>0.12</v>
      </c>
      <c r="L151" s="3">
        <v>0.47</v>
      </c>
      <c r="M151" s="3">
        <v>311.99</v>
      </c>
      <c r="N151" s="3">
        <v>246.64</v>
      </c>
      <c r="O151" s="3">
        <v>141.88</v>
      </c>
      <c r="P151" s="3">
        <v>56.55</v>
      </c>
      <c r="Q151" s="3">
        <v>210.04</v>
      </c>
      <c r="R151" s="3">
        <v>1.65</v>
      </c>
      <c r="S151" s="3">
        <v>46.13</v>
      </c>
      <c r="T151" s="3">
        <v>13.11</v>
      </c>
      <c r="U151" s="3">
        <v>56.05</v>
      </c>
    </row>
    <row r="152" spans="1:21" ht="409.6" x14ac:dyDescent="0.25">
      <c r="A152" s="3" t="s">
        <v>83</v>
      </c>
      <c r="B152" s="8" t="s">
        <v>164</v>
      </c>
      <c r="C152" s="3">
        <v>150</v>
      </c>
      <c r="D152" s="3">
        <v>0.1</v>
      </c>
      <c r="E152" s="3">
        <v>0</v>
      </c>
      <c r="F152" s="3">
        <v>4.8</v>
      </c>
      <c r="G152" s="3">
        <v>19.600000000000001</v>
      </c>
      <c r="H152" s="3">
        <v>0</v>
      </c>
      <c r="I152" s="3">
        <v>0</v>
      </c>
      <c r="J152" s="3">
        <v>0.11</v>
      </c>
      <c r="K152" s="3">
        <v>0</v>
      </c>
      <c r="L152" s="3">
        <v>0.02</v>
      </c>
      <c r="M152" s="3">
        <v>0.27</v>
      </c>
      <c r="N152" s="3">
        <v>7.85</v>
      </c>
      <c r="O152" s="3">
        <v>47.93</v>
      </c>
      <c r="P152" s="3">
        <v>1.44</v>
      </c>
      <c r="Q152" s="3">
        <v>2.69</v>
      </c>
      <c r="R152" s="3">
        <v>0.28000000000000003</v>
      </c>
      <c r="S152" s="3">
        <v>0</v>
      </c>
      <c r="T152" s="3">
        <v>0</v>
      </c>
      <c r="U152" s="3">
        <v>0</v>
      </c>
    </row>
    <row r="153" spans="1:21" ht="409.6" x14ac:dyDescent="0.25">
      <c r="A153" s="3" t="s">
        <v>32</v>
      </c>
      <c r="B153" s="3" t="s">
        <v>33</v>
      </c>
      <c r="C153" s="3">
        <v>20</v>
      </c>
      <c r="D153" s="3">
        <v>1.6</v>
      </c>
      <c r="E153" s="3">
        <v>0.2</v>
      </c>
      <c r="F153" s="3">
        <v>9.8000000000000007</v>
      </c>
      <c r="G153" s="3">
        <v>47.5</v>
      </c>
      <c r="H153" s="3">
        <v>0.03</v>
      </c>
      <c r="I153" s="3">
        <v>0.01</v>
      </c>
      <c r="J153" s="3">
        <v>0</v>
      </c>
      <c r="K153" s="3">
        <v>0</v>
      </c>
      <c r="L153" s="3">
        <v>0</v>
      </c>
      <c r="M153" s="3">
        <v>88.6</v>
      </c>
      <c r="N153" s="3">
        <v>27.2</v>
      </c>
      <c r="O153" s="3">
        <v>4.5999999999999996</v>
      </c>
      <c r="P153" s="3">
        <v>6.8</v>
      </c>
      <c r="Q153" s="3">
        <v>17.8</v>
      </c>
      <c r="R153" s="3">
        <v>0.4</v>
      </c>
      <c r="S153" s="3">
        <v>0.64</v>
      </c>
      <c r="T153" s="3">
        <v>1.2</v>
      </c>
      <c r="U153" s="3">
        <v>2.9</v>
      </c>
    </row>
    <row r="154" spans="1:21" ht="409.6" x14ac:dyDescent="0.25">
      <c r="A154" s="3"/>
      <c r="B154" s="2" t="s">
        <v>34</v>
      </c>
      <c r="C154" s="2">
        <f t="shared" ref="C154:U154" si="25">SUM(C151:C153)</f>
        <v>350</v>
      </c>
      <c r="D154" s="2">
        <f t="shared" si="25"/>
        <v>9.4</v>
      </c>
      <c r="E154" s="2">
        <f t="shared" si="25"/>
        <v>10.299999999999999</v>
      </c>
      <c r="F154" s="2">
        <f t="shared" si="25"/>
        <v>45.5</v>
      </c>
      <c r="G154" s="2">
        <f t="shared" si="25"/>
        <v>312.7</v>
      </c>
      <c r="H154" s="2">
        <f t="shared" si="25"/>
        <v>0.22</v>
      </c>
      <c r="I154" s="2">
        <f t="shared" si="25"/>
        <v>0.17</v>
      </c>
      <c r="J154" s="2">
        <f t="shared" si="25"/>
        <v>36.29</v>
      </c>
      <c r="K154" s="2">
        <f t="shared" si="25"/>
        <v>0.12</v>
      </c>
      <c r="L154" s="2">
        <f t="shared" si="25"/>
        <v>0.49</v>
      </c>
      <c r="M154" s="2">
        <f t="shared" si="25"/>
        <v>400.86</v>
      </c>
      <c r="N154" s="2">
        <f t="shared" si="25"/>
        <v>281.69</v>
      </c>
      <c r="O154" s="2">
        <f t="shared" si="25"/>
        <v>194.41</v>
      </c>
      <c r="P154" s="2">
        <f t="shared" si="25"/>
        <v>64.789999999999992</v>
      </c>
      <c r="Q154" s="2">
        <f t="shared" si="25"/>
        <v>230.53</v>
      </c>
      <c r="R154" s="2">
        <f t="shared" si="25"/>
        <v>2.33</v>
      </c>
      <c r="S154" s="2">
        <f t="shared" si="25"/>
        <v>46.77</v>
      </c>
      <c r="T154" s="2">
        <f t="shared" si="25"/>
        <v>14.309999999999999</v>
      </c>
      <c r="U154" s="2">
        <f t="shared" si="25"/>
        <v>58.949999999999996</v>
      </c>
    </row>
    <row r="155" spans="1:21" ht="409.6" x14ac:dyDescent="0.25">
      <c r="A155" s="3"/>
      <c r="B155" s="2" t="s">
        <v>35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409.6" x14ac:dyDescent="0.25">
      <c r="A156" s="3" t="s">
        <v>32</v>
      </c>
      <c r="B156" s="3" t="s">
        <v>63</v>
      </c>
      <c r="C156" s="3">
        <v>100</v>
      </c>
      <c r="D156" s="3">
        <v>0.5</v>
      </c>
      <c r="E156" s="3">
        <v>0.1</v>
      </c>
      <c r="F156" s="3">
        <v>10.1</v>
      </c>
      <c r="G156" s="3">
        <v>43.3</v>
      </c>
      <c r="H156" s="3">
        <v>7.0000000000000001E-3</v>
      </c>
      <c r="I156" s="3">
        <v>8.0000000000000002E-3</v>
      </c>
      <c r="J156" s="3">
        <v>0</v>
      </c>
      <c r="K156" s="3">
        <v>0</v>
      </c>
      <c r="L156" s="3">
        <v>0.8</v>
      </c>
      <c r="M156" s="3">
        <v>4.5599999999999996</v>
      </c>
      <c r="N156" s="3">
        <v>99.6</v>
      </c>
      <c r="O156" s="3">
        <v>6.16</v>
      </c>
      <c r="P156" s="3">
        <v>3.48</v>
      </c>
      <c r="Q156" s="3">
        <v>6.09</v>
      </c>
      <c r="R156" s="3">
        <v>1.218</v>
      </c>
      <c r="S156" s="3">
        <v>0</v>
      </c>
      <c r="T156" s="3">
        <v>0</v>
      </c>
      <c r="U156" s="3">
        <v>0</v>
      </c>
    </row>
    <row r="157" spans="1:21" ht="409.6" x14ac:dyDescent="0.25">
      <c r="A157" s="3"/>
      <c r="B157" s="2" t="s">
        <v>37</v>
      </c>
      <c r="C157" s="2">
        <f>C156</f>
        <v>100</v>
      </c>
      <c r="D157" s="2">
        <f t="shared" ref="D157:U157" si="26">D156</f>
        <v>0.5</v>
      </c>
      <c r="E157" s="2">
        <f t="shared" si="26"/>
        <v>0.1</v>
      </c>
      <c r="F157" s="2">
        <f t="shared" si="26"/>
        <v>10.1</v>
      </c>
      <c r="G157" s="2">
        <f t="shared" si="26"/>
        <v>43.3</v>
      </c>
      <c r="H157" s="2">
        <f t="shared" si="26"/>
        <v>7.0000000000000001E-3</v>
      </c>
      <c r="I157" s="2">
        <f t="shared" si="26"/>
        <v>8.0000000000000002E-3</v>
      </c>
      <c r="J157" s="2">
        <f t="shared" si="26"/>
        <v>0</v>
      </c>
      <c r="K157" s="2">
        <f t="shared" si="26"/>
        <v>0</v>
      </c>
      <c r="L157" s="2">
        <f t="shared" si="26"/>
        <v>0.8</v>
      </c>
      <c r="M157" s="2">
        <f t="shared" si="26"/>
        <v>4.5599999999999996</v>
      </c>
      <c r="N157" s="2">
        <f t="shared" si="26"/>
        <v>99.6</v>
      </c>
      <c r="O157" s="2">
        <f t="shared" si="26"/>
        <v>6.16</v>
      </c>
      <c r="P157" s="2">
        <f t="shared" si="26"/>
        <v>3.48</v>
      </c>
      <c r="Q157" s="2">
        <f t="shared" si="26"/>
        <v>6.09</v>
      </c>
      <c r="R157" s="2">
        <f t="shared" si="26"/>
        <v>1.218</v>
      </c>
      <c r="S157" s="2">
        <f t="shared" si="26"/>
        <v>0</v>
      </c>
      <c r="T157" s="2">
        <f t="shared" si="26"/>
        <v>0</v>
      </c>
      <c r="U157" s="2">
        <f t="shared" si="26"/>
        <v>0</v>
      </c>
    </row>
    <row r="158" spans="1:21" ht="409.6" x14ac:dyDescent="0.25">
      <c r="A158" s="3"/>
      <c r="B158" s="2" t="s">
        <v>38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30" x14ac:dyDescent="0.25">
      <c r="A159" s="8" t="s">
        <v>171</v>
      </c>
      <c r="B159" s="15" t="s">
        <v>177</v>
      </c>
      <c r="C159" s="3">
        <v>50</v>
      </c>
      <c r="D159" s="3">
        <v>0.46</v>
      </c>
      <c r="E159" s="3">
        <v>5.09</v>
      </c>
      <c r="F159" s="3">
        <v>3.57</v>
      </c>
      <c r="G159" s="3">
        <v>62</v>
      </c>
      <c r="H159" s="3">
        <v>0.01</v>
      </c>
      <c r="I159" s="3">
        <v>0.02</v>
      </c>
      <c r="J159" s="3">
        <v>366.45</v>
      </c>
      <c r="K159" s="3">
        <v>0</v>
      </c>
      <c r="L159" s="3">
        <v>2</v>
      </c>
      <c r="M159" s="3">
        <v>57</v>
      </c>
      <c r="N159" s="3">
        <v>86</v>
      </c>
      <c r="O159" s="3">
        <v>10</v>
      </c>
      <c r="P159" s="3">
        <v>11</v>
      </c>
      <c r="Q159" s="3">
        <v>16</v>
      </c>
      <c r="R159" s="3">
        <v>0.5</v>
      </c>
      <c r="S159" s="3">
        <v>8.5</v>
      </c>
      <c r="T159" s="3">
        <v>0</v>
      </c>
      <c r="U159" s="3">
        <v>17.98</v>
      </c>
    </row>
    <row r="160" spans="1:21" ht="409.6" x14ac:dyDescent="0.25">
      <c r="A160" s="3" t="s">
        <v>69</v>
      </c>
      <c r="B160" s="3" t="s">
        <v>70</v>
      </c>
      <c r="C160" s="3">
        <v>200</v>
      </c>
      <c r="D160" s="3">
        <v>4.7</v>
      </c>
      <c r="E160" s="3">
        <v>5.6</v>
      </c>
      <c r="F160" s="3">
        <v>5.7</v>
      </c>
      <c r="G160" s="3">
        <v>92.2</v>
      </c>
      <c r="H160" s="3">
        <v>0.02</v>
      </c>
      <c r="I160" s="3">
        <v>0.03</v>
      </c>
      <c r="J160" s="3">
        <v>104.95</v>
      </c>
      <c r="K160" s="3">
        <v>0</v>
      </c>
      <c r="L160" s="3">
        <v>10.76</v>
      </c>
      <c r="M160" s="3">
        <v>98.52</v>
      </c>
      <c r="N160" s="3">
        <v>184</v>
      </c>
      <c r="O160" s="3">
        <v>37.479999999999997</v>
      </c>
      <c r="P160" s="3">
        <v>13.13</v>
      </c>
      <c r="Q160" s="3">
        <v>30.97</v>
      </c>
      <c r="R160" s="3">
        <v>0.48</v>
      </c>
      <c r="S160" s="3">
        <v>15.25</v>
      </c>
      <c r="T160" s="3">
        <v>0.34</v>
      </c>
      <c r="U160" s="3">
        <v>14.76</v>
      </c>
    </row>
    <row r="161" spans="1:21" ht="409.6" x14ac:dyDescent="0.25">
      <c r="A161" s="3" t="s">
        <v>112</v>
      </c>
      <c r="B161" s="3" t="s">
        <v>113</v>
      </c>
      <c r="C161" s="3">
        <v>130</v>
      </c>
      <c r="D161" s="3">
        <v>4.5999999999999996</v>
      </c>
      <c r="E161" s="3">
        <v>4.3</v>
      </c>
      <c r="F161" s="3">
        <v>28.4</v>
      </c>
      <c r="G161" s="3">
        <v>170.6</v>
      </c>
      <c r="H161" s="3">
        <v>0.05</v>
      </c>
      <c r="I161" s="3">
        <v>0.02</v>
      </c>
      <c r="J161" s="3">
        <v>15.91</v>
      </c>
      <c r="K161" s="3">
        <v>0.08</v>
      </c>
      <c r="L161" s="3">
        <v>0</v>
      </c>
      <c r="M161" s="3">
        <v>129.16</v>
      </c>
      <c r="N161" s="3">
        <v>46.62</v>
      </c>
      <c r="O161" s="3">
        <v>91.72</v>
      </c>
      <c r="P161" s="3">
        <v>6.24</v>
      </c>
      <c r="Q161" s="3">
        <v>35.28</v>
      </c>
      <c r="R161" s="3">
        <v>0.64</v>
      </c>
      <c r="S161" s="3">
        <v>18</v>
      </c>
      <c r="T161" s="3">
        <v>0.05</v>
      </c>
      <c r="U161" s="3">
        <v>10.33</v>
      </c>
    </row>
    <row r="162" spans="1:21" ht="409.6" x14ac:dyDescent="0.25">
      <c r="A162" s="15" t="s">
        <v>172</v>
      </c>
      <c r="B162" s="8" t="s">
        <v>173</v>
      </c>
      <c r="C162" s="22" t="s">
        <v>174</v>
      </c>
      <c r="D162" s="3">
        <v>9.3000000000000007</v>
      </c>
      <c r="E162" s="3">
        <v>7.1</v>
      </c>
      <c r="F162" s="3">
        <v>11.8</v>
      </c>
      <c r="G162" s="3">
        <v>148.6</v>
      </c>
      <c r="H162" s="3">
        <v>0</v>
      </c>
      <c r="I162" s="3">
        <v>0</v>
      </c>
      <c r="J162" s="3">
        <v>0.1</v>
      </c>
      <c r="K162" s="3">
        <v>0</v>
      </c>
      <c r="L162" s="3">
        <v>1.4</v>
      </c>
      <c r="M162" s="3">
        <v>0</v>
      </c>
      <c r="N162" s="3">
        <v>0</v>
      </c>
      <c r="O162" s="3">
        <v>14.7</v>
      </c>
      <c r="P162" s="3">
        <v>18.899999999999999</v>
      </c>
      <c r="Q162" s="3">
        <v>97</v>
      </c>
      <c r="R162" s="3">
        <v>1.7</v>
      </c>
      <c r="S162" s="3">
        <v>0</v>
      </c>
      <c r="T162" s="3">
        <v>0</v>
      </c>
      <c r="U162" s="3">
        <v>0</v>
      </c>
    </row>
    <row r="163" spans="1:21" ht="409.6" x14ac:dyDescent="0.25">
      <c r="A163" s="3" t="s">
        <v>59</v>
      </c>
      <c r="B163" s="3" t="s">
        <v>60</v>
      </c>
      <c r="C163" s="3">
        <v>150</v>
      </c>
      <c r="D163" s="3">
        <v>0.1</v>
      </c>
      <c r="E163" s="3">
        <v>0</v>
      </c>
      <c r="F163" s="3">
        <v>6</v>
      </c>
      <c r="G163" s="3">
        <v>24.8</v>
      </c>
      <c r="H163" s="3">
        <v>0</v>
      </c>
      <c r="I163" s="3">
        <v>0</v>
      </c>
      <c r="J163" s="3">
        <v>0.79</v>
      </c>
      <c r="K163" s="3">
        <v>0</v>
      </c>
      <c r="L163" s="3">
        <v>3.96</v>
      </c>
      <c r="M163" s="3">
        <v>1.67</v>
      </c>
      <c r="N163" s="3">
        <v>27.11</v>
      </c>
      <c r="O163" s="3">
        <v>55.85</v>
      </c>
      <c r="P163" s="3">
        <v>1.87</v>
      </c>
      <c r="Q163" s="3">
        <v>3.3</v>
      </c>
      <c r="R163" s="3">
        <v>0.06</v>
      </c>
      <c r="S163" s="3">
        <v>0.33</v>
      </c>
      <c r="T163" s="3">
        <v>7.0000000000000007E-2</v>
      </c>
      <c r="U163" s="3">
        <v>2.81</v>
      </c>
    </row>
    <row r="164" spans="1:21" ht="409.6" x14ac:dyDescent="0.25">
      <c r="A164" s="3" t="s">
        <v>32</v>
      </c>
      <c r="B164" s="3" t="s">
        <v>43</v>
      </c>
      <c r="C164" s="3">
        <v>20</v>
      </c>
      <c r="D164" s="3">
        <v>1.3</v>
      </c>
      <c r="E164" s="3">
        <v>0.2</v>
      </c>
      <c r="F164" s="3">
        <v>6.7</v>
      </c>
      <c r="G164" s="3">
        <v>34.200000000000003</v>
      </c>
      <c r="H164" s="3">
        <v>0.04</v>
      </c>
      <c r="I164" s="3">
        <v>0.02</v>
      </c>
      <c r="J164" s="3">
        <v>0</v>
      </c>
      <c r="K164" s="3">
        <v>0</v>
      </c>
      <c r="L164" s="3">
        <v>0</v>
      </c>
      <c r="M164" s="3">
        <v>122</v>
      </c>
      <c r="N164" s="3">
        <v>49</v>
      </c>
      <c r="O164" s="3">
        <v>7</v>
      </c>
      <c r="P164" s="3">
        <v>9.4</v>
      </c>
      <c r="Q164" s="3">
        <v>31.6</v>
      </c>
      <c r="R164" s="3">
        <v>0.78</v>
      </c>
      <c r="S164" s="3">
        <v>0</v>
      </c>
      <c r="T164" s="3">
        <v>6.18</v>
      </c>
      <c r="U164" s="3">
        <v>0</v>
      </c>
    </row>
    <row r="165" spans="1:21" ht="409.6" x14ac:dyDescent="0.25">
      <c r="A165" s="3"/>
      <c r="B165" s="2" t="s">
        <v>44</v>
      </c>
      <c r="C165" s="2">
        <v>630</v>
      </c>
      <c r="D165" s="2">
        <f t="shared" ref="D165:U165" si="27">SUM(D159:D164)</f>
        <v>20.460000000000004</v>
      </c>
      <c r="E165" s="2">
        <f t="shared" si="27"/>
        <v>22.289999999999996</v>
      </c>
      <c r="F165" s="2">
        <f t="shared" si="27"/>
        <v>62.17</v>
      </c>
      <c r="G165" s="2">
        <f t="shared" si="27"/>
        <v>532.4</v>
      </c>
      <c r="H165" s="2">
        <f t="shared" si="27"/>
        <v>0.12</v>
      </c>
      <c r="I165" s="2">
        <f t="shared" si="27"/>
        <v>9.0000000000000011E-2</v>
      </c>
      <c r="J165" s="2">
        <f t="shared" si="27"/>
        <v>488.20000000000005</v>
      </c>
      <c r="K165" s="2">
        <f t="shared" si="27"/>
        <v>0.08</v>
      </c>
      <c r="L165" s="2">
        <f t="shared" si="27"/>
        <v>18.12</v>
      </c>
      <c r="M165" s="2">
        <f t="shared" si="27"/>
        <v>408.34999999999997</v>
      </c>
      <c r="N165" s="2">
        <f t="shared" si="27"/>
        <v>392.73</v>
      </c>
      <c r="O165" s="2">
        <f t="shared" si="27"/>
        <v>216.74999999999997</v>
      </c>
      <c r="P165" s="2">
        <f t="shared" si="27"/>
        <v>60.54</v>
      </c>
      <c r="Q165" s="2">
        <f t="shared" si="27"/>
        <v>214.15</v>
      </c>
      <c r="R165" s="2">
        <f t="shared" si="27"/>
        <v>4.16</v>
      </c>
      <c r="S165" s="2">
        <f t="shared" si="27"/>
        <v>42.08</v>
      </c>
      <c r="T165" s="2">
        <f t="shared" si="27"/>
        <v>6.64</v>
      </c>
      <c r="U165" s="2">
        <f t="shared" si="27"/>
        <v>45.88</v>
      </c>
    </row>
    <row r="166" spans="1:21" ht="409.6" x14ac:dyDescent="0.25">
      <c r="A166" s="3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409.6" x14ac:dyDescent="0.25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409.6" x14ac:dyDescent="0.25">
      <c r="A168" s="3"/>
      <c r="B168" s="5" t="s">
        <v>48</v>
      </c>
      <c r="C168" s="5">
        <f t="shared" ref="C168:U168" si="28">C165+C157+C154</f>
        <v>1080</v>
      </c>
      <c r="D168" s="5">
        <f t="shared" si="28"/>
        <v>30.360000000000007</v>
      </c>
      <c r="E168" s="5">
        <f t="shared" si="28"/>
        <v>32.69</v>
      </c>
      <c r="F168" s="5">
        <f t="shared" si="28"/>
        <v>117.77</v>
      </c>
      <c r="G168" s="5">
        <f t="shared" si="28"/>
        <v>888.39999999999986</v>
      </c>
      <c r="H168" s="5">
        <f t="shared" si="28"/>
        <v>0.34699999999999998</v>
      </c>
      <c r="I168" s="5">
        <f t="shared" si="28"/>
        <v>0.26800000000000002</v>
      </c>
      <c r="J168" s="5">
        <f t="shared" si="28"/>
        <v>524.49</v>
      </c>
      <c r="K168" s="5">
        <f t="shared" si="28"/>
        <v>0.2</v>
      </c>
      <c r="L168" s="5">
        <f t="shared" si="28"/>
        <v>19.41</v>
      </c>
      <c r="M168" s="5">
        <f t="shared" si="28"/>
        <v>813.77</v>
      </c>
      <c r="N168" s="5">
        <f t="shared" si="28"/>
        <v>774.02</v>
      </c>
      <c r="O168" s="5">
        <f t="shared" si="28"/>
        <v>417.31999999999994</v>
      </c>
      <c r="P168" s="5">
        <f t="shared" si="28"/>
        <v>128.81</v>
      </c>
      <c r="Q168" s="5">
        <f t="shared" si="28"/>
        <v>450.77</v>
      </c>
      <c r="R168" s="5">
        <f t="shared" si="28"/>
        <v>7.7080000000000002</v>
      </c>
      <c r="S168" s="5">
        <f t="shared" si="28"/>
        <v>88.85</v>
      </c>
      <c r="T168" s="5">
        <f t="shared" si="28"/>
        <v>20.95</v>
      </c>
      <c r="U168" s="5">
        <f t="shared" si="28"/>
        <v>104.83</v>
      </c>
    </row>
    <row r="169" spans="1:21" ht="409.6" x14ac:dyDescent="0.25">
      <c r="A169" s="19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</row>
    <row r="170" spans="1:21" ht="15.75" x14ac:dyDescent="0.25">
      <c r="A170" s="30" t="s">
        <v>153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</row>
    <row r="171" spans="1:21" ht="409.6" x14ac:dyDescent="0.25">
      <c r="A171" s="7" t="s">
        <v>0</v>
      </c>
      <c r="B171" s="7" t="s">
        <v>1</v>
      </c>
      <c r="C171" s="7" t="s">
        <v>2</v>
      </c>
      <c r="D171" s="7" t="s">
        <v>3</v>
      </c>
      <c r="E171" s="7" t="s">
        <v>4</v>
      </c>
      <c r="F171" s="7" t="s">
        <v>5</v>
      </c>
      <c r="G171" s="7" t="s">
        <v>6</v>
      </c>
      <c r="H171" s="7" t="s">
        <v>7</v>
      </c>
      <c r="I171" s="7" t="s">
        <v>8</v>
      </c>
      <c r="J171" s="7" t="s">
        <v>9</v>
      </c>
      <c r="K171" s="7" t="s">
        <v>10</v>
      </c>
      <c r="L171" s="7" t="s">
        <v>11</v>
      </c>
      <c r="M171" s="7" t="s">
        <v>12</v>
      </c>
      <c r="N171" s="7" t="s">
        <v>13</v>
      </c>
      <c r="O171" s="7" t="s">
        <v>14</v>
      </c>
      <c r="P171" s="7" t="s">
        <v>15</v>
      </c>
      <c r="Q171" s="7" t="s">
        <v>16</v>
      </c>
      <c r="R171" s="7" t="s">
        <v>17</v>
      </c>
      <c r="S171" s="7" t="s">
        <v>18</v>
      </c>
      <c r="T171" s="7" t="s">
        <v>19</v>
      </c>
      <c r="U171" s="7" t="s">
        <v>20</v>
      </c>
    </row>
    <row r="172" spans="1:21" ht="15.75" customHeight="1" x14ac:dyDescent="0.25">
      <c r="A172" s="7"/>
      <c r="B172" s="7"/>
      <c r="C172" s="7" t="s">
        <v>21</v>
      </c>
      <c r="D172" s="7" t="s">
        <v>21</v>
      </c>
      <c r="E172" s="7" t="s">
        <v>21</v>
      </c>
      <c r="F172" s="7" t="s">
        <v>21</v>
      </c>
      <c r="G172" s="7" t="s">
        <v>22</v>
      </c>
      <c r="H172" s="7" t="s">
        <v>23</v>
      </c>
      <c r="I172" s="7" t="s">
        <v>23</v>
      </c>
      <c r="J172" s="7" t="s">
        <v>24</v>
      </c>
      <c r="K172" s="7" t="s">
        <v>25</v>
      </c>
      <c r="L172" s="7" t="s">
        <v>23</v>
      </c>
      <c r="M172" s="7" t="s">
        <v>23</v>
      </c>
      <c r="N172" s="7" t="s">
        <v>23</v>
      </c>
      <c r="O172" s="7" t="s">
        <v>23</v>
      </c>
      <c r="P172" s="7" t="s">
        <v>23</v>
      </c>
      <c r="Q172" s="7" t="s">
        <v>23</v>
      </c>
      <c r="R172" s="7" t="s">
        <v>23</v>
      </c>
      <c r="S172" s="7" t="s">
        <v>25</v>
      </c>
      <c r="T172" s="7" t="s">
        <v>25</v>
      </c>
      <c r="U172" s="7" t="s">
        <v>25</v>
      </c>
    </row>
    <row r="173" spans="1:21" ht="409.6" x14ac:dyDescent="0.25">
      <c r="A173" s="3"/>
      <c r="B173" s="4" t="s">
        <v>96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409.6" x14ac:dyDescent="0.25">
      <c r="A174" s="3"/>
      <c r="B174" s="2" t="s">
        <v>27</v>
      </c>
      <c r="C174" s="6" t="s">
        <v>142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409.6" x14ac:dyDescent="0.25">
      <c r="A175" s="3" t="s">
        <v>77</v>
      </c>
      <c r="B175" s="3" t="s">
        <v>78</v>
      </c>
      <c r="C175" s="3">
        <v>180</v>
      </c>
      <c r="D175" s="3">
        <v>9.5</v>
      </c>
      <c r="E175" s="3">
        <v>8.1999999999999993</v>
      </c>
      <c r="F175" s="3">
        <v>34.4</v>
      </c>
      <c r="G175" s="3">
        <v>249.3</v>
      </c>
      <c r="H175" s="3">
        <v>7.0000000000000007E-2</v>
      </c>
      <c r="I175" s="3">
        <v>0.06</v>
      </c>
      <c r="J175" s="3">
        <v>40.39</v>
      </c>
      <c r="K175" s="3">
        <v>0.23</v>
      </c>
      <c r="L175" s="3">
        <v>0.05</v>
      </c>
      <c r="M175" s="3">
        <v>289.07</v>
      </c>
      <c r="N175" s="3">
        <v>68.97</v>
      </c>
      <c r="O175" s="3">
        <v>187.54</v>
      </c>
      <c r="P175" s="3">
        <v>13.05</v>
      </c>
      <c r="Q175" s="3">
        <v>120.39</v>
      </c>
      <c r="R175" s="3">
        <v>0.92</v>
      </c>
      <c r="S175" s="3">
        <v>24.8</v>
      </c>
      <c r="T175" s="3">
        <v>2.34</v>
      </c>
      <c r="U175" s="3">
        <v>12.44</v>
      </c>
    </row>
    <row r="176" spans="1:21" ht="409.6" x14ac:dyDescent="0.25">
      <c r="A176" s="3" t="s">
        <v>52</v>
      </c>
      <c r="B176" s="3" t="s">
        <v>53</v>
      </c>
      <c r="C176" s="3">
        <v>150</v>
      </c>
      <c r="D176" s="3">
        <v>2.6</v>
      </c>
      <c r="E176" s="3">
        <v>1.9</v>
      </c>
      <c r="F176" s="3">
        <v>8.3000000000000007</v>
      </c>
      <c r="G176" s="3">
        <v>60.8</v>
      </c>
      <c r="H176" s="3">
        <v>0.02</v>
      </c>
      <c r="I176" s="3">
        <v>0.09</v>
      </c>
      <c r="J176" s="3">
        <v>9.94</v>
      </c>
      <c r="K176" s="3">
        <v>0</v>
      </c>
      <c r="L176" s="3">
        <v>0.39</v>
      </c>
      <c r="M176" s="3">
        <v>28.76</v>
      </c>
      <c r="N176" s="3">
        <v>119.2</v>
      </c>
      <c r="O176" s="3">
        <v>107.24</v>
      </c>
      <c r="P176" s="3">
        <v>17.45</v>
      </c>
      <c r="Q176" s="3">
        <v>71.55</v>
      </c>
      <c r="R176" s="3">
        <v>0.51</v>
      </c>
      <c r="S176" s="3">
        <v>6.75</v>
      </c>
      <c r="T176" s="3">
        <v>1.32</v>
      </c>
      <c r="U176" s="3">
        <v>20.51</v>
      </c>
    </row>
    <row r="177" spans="1:21" ht="409.6" x14ac:dyDescent="0.25">
      <c r="A177" s="3" t="s">
        <v>32</v>
      </c>
      <c r="B177" s="3" t="s">
        <v>33</v>
      </c>
      <c r="C177" s="3">
        <v>20</v>
      </c>
      <c r="D177" s="3">
        <v>1.6</v>
      </c>
      <c r="E177" s="3">
        <v>0.2</v>
      </c>
      <c r="F177" s="3">
        <v>9.8000000000000007</v>
      </c>
      <c r="G177" s="3">
        <v>47.5</v>
      </c>
      <c r="H177" s="3">
        <v>0.03</v>
      </c>
      <c r="I177" s="3">
        <v>0.01</v>
      </c>
      <c r="J177" s="3">
        <v>0</v>
      </c>
      <c r="K177" s="3">
        <v>0</v>
      </c>
      <c r="L177" s="3">
        <v>0</v>
      </c>
      <c r="M177" s="3">
        <v>88.6</v>
      </c>
      <c r="N177" s="3">
        <v>27.2</v>
      </c>
      <c r="O177" s="3">
        <v>4.5999999999999996</v>
      </c>
      <c r="P177" s="3">
        <v>6.8</v>
      </c>
      <c r="Q177" s="3">
        <v>17.8</v>
      </c>
      <c r="R177" s="3">
        <v>0.4</v>
      </c>
      <c r="S177" s="3">
        <v>0.64</v>
      </c>
      <c r="T177" s="3">
        <v>1.2</v>
      </c>
      <c r="U177" s="3">
        <v>2.9</v>
      </c>
    </row>
    <row r="178" spans="1:21" ht="409.6" x14ac:dyDescent="0.25">
      <c r="A178" s="3"/>
      <c r="B178" s="2" t="s">
        <v>34</v>
      </c>
      <c r="C178" s="2">
        <f t="shared" ref="C178:U178" si="29">SUM(C175:C177)</f>
        <v>350</v>
      </c>
      <c r="D178" s="2">
        <f t="shared" si="29"/>
        <v>13.7</v>
      </c>
      <c r="E178" s="2">
        <f t="shared" si="29"/>
        <v>10.299999999999999</v>
      </c>
      <c r="F178" s="2">
        <f t="shared" si="29"/>
        <v>52.5</v>
      </c>
      <c r="G178" s="2">
        <f t="shared" si="29"/>
        <v>357.6</v>
      </c>
      <c r="H178" s="2">
        <f t="shared" si="29"/>
        <v>0.12000000000000001</v>
      </c>
      <c r="I178" s="2">
        <f t="shared" si="29"/>
        <v>0.16</v>
      </c>
      <c r="J178" s="2">
        <f t="shared" si="29"/>
        <v>50.33</v>
      </c>
      <c r="K178" s="2">
        <f t="shared" si="29"/>
        <v>0.23</v>
      </c>
      <c r="L178" s="2">
        <f t="shared" si="29"/>
        <v>0.44</v>
      </c>
      <c r="M178" s="2">
        <f t="shared" si="29"/>
        <v>406.42999999999995</v>
      </c>
      <c r="N178" s="2">
        <f t="shared" si="29"/>
        <v>215.37</v>
      </c>
      <c r="O178" s="2">
        <f t="shared" si="29"/>
        <v>299.38</v>
      </c>
      <c r="P178" s="2">
        <f t="shared" si="29"/>
        <v>37.299999999999997</v>
      </c>
      <c r="Q178" s="2">
        <f t="shared" si="29"/>
        <v>209.74</v>
      </c>
      <c r="R178" s="2">
        <f t="shared" si="29"/>
        <v>1.83</v>
      </c>
      <c r="S178" s="2">
        <f t="shared" si="29"/>
        <v>32.19</v>
      </c>
      <c r="T178" s="2">
        <f t="shared" si="29"/>
        <v>4.8600000000000003</v>
      </c>
      <c r="U178" s="2">
        <f t="shared" si="29"/>
        <v>35.85</v>
      </c>
    </row>
    <row r="179" spans="1:21" ht="409.6" x14ac:dyDescent="0.25">
      <c r="A179" s="3"/>
      <c r="B179" s="2" t="s">
        <v>35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409.6" x14ac:dyDescent="0.25">
      <c r="A180" s="3" t="s">
        <v>32</v>
      </c>
      <c r="B180" s="3" t="s">
        <v>63</v>
      </c>
      <c r="C180" s="3">
        <v>100</v>
      </c>
      <c r="D180" s="3">
        <v>0.5</v>
      </c>
      <c r="E180" s="3">
        <v>0.1</v>
      </c>
      <c r="F180" s="3">
        <v>10.1</v>
      </c>
      <c r="G180" s="3">
        <v>43.3</v>
      </c>
      <c r="H180" s="3">
        <v>7.0000000000000001E-3</v>
      </c>
      <c r="I180" s="3">
        <v>8.0000000000000002E-3</v>
      </c>
      <c r="J180" s="3">
        <v>0</v>
      </c>
      <c r="K180" s="3">
        <v>0</v>
      </c>
      <c r="L180" s="3">
        <v>0.8</v>
      </c>
      <c r="M180" s="3">
        <v>4.5599999999999996</v>
      </c>
      <c r="N180" s="3">
        <v>99.6</v>
      </c>
      <c r="O180" s="3">
        <v>6.16</v>
      </c>
      <c r="P180" s="3">
        <v>3.48</v>
      </c>
      <c r="Q180" s="3">
        <v>6.09</v>
      </c>
      <c r="R180" s="3">
        <v>1.218</v>
      </c>
      <c r="S180" s="3">
        <v>0</v>
      </c>
      <c r="T180" s="3">
        <v>0</v>
      </c>
      <c r="U180" s="3">
        <v>0</v>
      </c>
    </row>
    <row r="181" spans="1:21" ht="409.6" x14ac:dyDescent="0.25">
      <c r="A181" s="3"/>
      <c r="B181" s="2" t="s">
        <v>37</v>
      </c>
      <c r="C181" s="2">
        <f>C180</f>
        <v>100</v>
      </c>
      <c r="D181" s="2">
        <f t="shared" ref="D181:U181" si="30">D180</f>
        <v>0.5</v>
      </c>
      <c r="E181" s="2">
        <f t="shared" si="30"/>
        <v>0.1</v>
      </c>
      <c r="F181" s="2">
        <f t="shared" si="30"/>
        <v>10.1</v>
      </c>
      <c r="G181" s="2">
        <f t="shared" si="30"/>
        <v>43.3</v>
      </c>
      <c r="H181" s="2">
        <f t="shared" si="30"/>
        <v>7.0000000000000001E-3</v>
      </c>
      <c r="I181" s="2">
        <f t="shared" si="30"/>
        <v>8.0000000000000002E-3</v>
      </c>
      <c r="J181" s="2">
        <f t="shared" si="30"/>
        <v>0</v>
      </c>
      <c r="K181" s="2">
        <f t="shared" si="30"/>
        <v>0</v>
      </c>
      <c r="L181" s="2">
        <f t="shared" si="30"/>
        <v>0.8</v>
      </c>
      <c r="M181" s="2">
        <f t="shared" si="30"/>
        <v>4.5599999999999996</v>
      </c>
      <c r="N181" s="2">
        <f t="shared" si="30"/>
        <v>99.6</v>
      </c>
      <c r="O181" s="2">
        <f t="shared" si="30"/>
        <v>6.16</v>
      </c>
      <c r="P181" s="2">
        <f t="shared" si="30"/>
        <v>3.48</v>
      </c>
      <c r="Q181" s="2">
        <f t="shared" si="30"/>
        <v>6.09</v>
      </c>
      <c r="R181" s="2">
        <f t="shared" si="30"/>
        <v>1.218</v>
      </c>
      <c r="S181" s="2">
        <f t="shared" si="30"/>
        <v>0</v>
      </c>
      <c r="T181" s="2">
        <f t="shared" si="30"/>
        <v>0</v>
      </c>
      <c r="U181" s="2">
        <f t="shared" si="30"/>
        <v>0</v>
      </c>
    </row>
    <row r="182" spans="1:21" ht="409.6" x14ac:dyDescent="0.25">
      <c r="A182" s="3"/>
      <c r="B182" s="2" t="s">
        <v>38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30" x14ac:dyDescent="0.25">
      <c r="A183" s="3" t="s">
        <v>143</v>
      </c>
      <c r="B183" s="15" t="s">
        <v>144</v>
      </c>
      <c r="C183" s="3">
        <v>50</v>
      </c>
      <c r="D183" s="3">
        <v>0.67</v>
      </c>
      <c r="E183" s="3">
        <v>2.2400000000000002</v>
      </c>
      <c r="F183" s="3">
        <v>3.8</v>
      </c>
      <c r="G183" s="3">
        <v>38.1</v>
      </c>
      <c r="H183" s="3">
        <v>0.01</v>
      </c>
      <c r="I183" s="3">
        <v>0.02</v>
      </c>
      <c r="J183" s="3">
        <v>0.56999999999999995</v>
      </c>
      <c r="K183" s="3">
        <v>0</v>
      </c>
      <c r="L183" s="3">
        <v>2</v>
      </c>
      <c r="M183" s="3">
        <v>66</v>
      </c>
      <c r="N183" s="3">
        <v>114</v>
      </c>
      <c r="O183" s="3">
        <v>16</v>
      </c>
      <c r="P183" s="3">
        <v>9</v>
      </c>
      <c r="Q183" s="3">
        <v>18</v>
      </c>
      <c r="R183" s="3">
        <v>0.6</v>
      </c>
      <c r="S183" s="3">
        <v>10</v>
      </c>
      <c r="T183" s="3">
        <v>0.3</v>
      </c>
      <c r="U183" s="3">
        <v>9.5</v>
      </c>
    </row>
    <row r="184" spans="1:21" ht="409.6" x14ac:dyDescent="0.25">
      <c r="A184" s="3" t="s">
        <v>97</v>
      </c>
      <c r="B184" s="3" t="s">
        <v>98</v>
      </c>
      <c r="C184" s="3">
        <v>200</v>
      </c>
      <c r="D184" s="3">
        <v>4.8</v>
      </c>
      <c r="E184" s="3">
        <v>5.8</v>
      </c>
      <c r="F184" s="3">
        <v>13.6</v>
      </c>
      <c r="G184" s="3">
        <v>125.5</v>
      </c>
      <c r="H184" s="3">
        <v>0.06</v>
      </c>
      <c r="I184" s="3">
        <v>0.05</v>
      </c>
      <c r="J184" s="3">
        <v>103.93</v>
      </c>
      <c r="K184" s="3">
        <v>0</v>
      </c>
      <c r="L184" s="3">
        <v>5.54</v>
      </c>
      <c r="M184" s="3">
        <v>196.79</v>
      </c>
      <c r="N184" s="3">
        <v>334.95</v>
      </c>
      <c r="O184" s="3">
        <v>21.08</v>
      </c>
      <c r="P184" s="3">
        <v>19.71</v>
      </c>
      <c r="Q184" s="3">
        <v>51.39</v>
      </c>
      <c r="R184" s="3">
        <v>0.71</v>
      </c>
      <c r="S184" s="3">
        <v>16.600000000000001</v>
      </c>
      <c r="T184" s="3">
        <v>0.75</v>
      </c>
      <c r="U184" s="3">
        <v>28.28</v>
      </c>
    </row>
    <row r="185" spans="1:21" ht="409.6" x14ac:dyDescent="0.25">
      <c r="A185" s="3" t="s">
        <v>182</v>
      </c>
      <c r="B185" s="3" t="s">
        <v>183</v>
      </c>
      <c r="C185" s="8" t="s">
        <v>184</v>
      </c>
      <c r="D185" s="3">
        <v>15.7</v>
      </c>
      <c r="E185" s="3">
        <v>5.3</v>
      </c>
      <c r="F185" s="3">
        <v>13.1</v>
      </c>
      <c r="G185" s="3">
        <v>163</v>
      </c>
      <c r="H185" s="3">
        <v>0.1</v>
      </c>
      <c r="I185" s="3">
        <v>0.08</v>
      </c>
      <c r="J185" s="3">
        <v>194.76</v>
      </c>
      <c r="K185" s="3">
        <v>0</v>
      </c>
      <c r="L185" s="3">
        <v>8.44</v>
      </c>
      <c r="M185" s="3">
        <v>211.04</v>
      </c>
      <c r="N185" s="3">
        <v>553.91999999999996</v>
      </c>
      <c r="O185" s="3">
        <v>24.14</v>
      </c>
      <c r="P185" s="3">
        <v>70.010000000000005</v>
      </c>
      <c r="Q185" s="3">
        <v>144.38999999999999</v>
      </c>
      <c r="R185" s="3">
        <v>1.6</v>
      </c>
      <c r="S185" s="3">
        <v>32.229999999999997</v>
      </c>
      <c r="T185" s="3">
        <v>12.78</v>
      </c>
      <c r="U185" s="3">
        <v>117.27</v>
      </c>
    </row>
    <row r="186" spans="1:21" ht="409.6" x14ac:dyDescent="0.25">
      <c r="A186" s="3" t="s">
        <v>40</v>
      </c>
      <c r="B186" s="3" t="s">
        <v>41</v>
      </c>
      <c r="C186" s="3">
        <v>150</v>
      </c>
      <c r="D186" s="3">
        <v>0.4</v>
      </c>
      <c r="E186" s="3">
        <v>0</v>
      </c>
      <c r="F186" s="3">
        <v>14.8</v>
      </c>
      <c r="G186" s="3">
        <v>60.7</v>
      </c>
      <c r="H186" s="3">
        <v>0</v>
      </c>
      <c r="I186" s="3">
        <v>0</v>
      </c>
      <c r="J186" s="3">
        <v>11.25</v>
      </c>
      <c r="K186" s="3">
        <v>0</v>
      </c>
      <c r="L186" s="3">
        <v>0.02</v>
      </c>
      <c r="M186" s="3">
        <v>0.04</v>
      </c>
      <c r="N186" s="3">
        <v>0.13</v>
      </c>
      <c r="O186" s="3">
        <v>81.06</v>
      </c>
      <c r="P186" s="3">
        <v>1.58</v>
      </c>
      <c r="Q186" s="3">
        <v>3.23</v>
      </c>
      <c r="R186" s="3">
        <v>0.06</v>
      </c>
      <c r="S186" s="3">
        <v>0</v>
      </c>
      <c r="T186" s="3">
        <v>0</v>
      </c>
      <c r="U186" s="3">
        <v>0</v>
      </c>
    </row>
    <row r="187" spans="1:21" ht="409.6" x14ac:dyDescent="0.25">
      <c r="A187" s="3" t="s">
        <v>32</v>
      </c>
      <c r="B187" s="3" t="s">
        <v>42</v>
      </c>
      <c r="C187" s="3">
        <v>20</v>
      </c>
      <c r="D187" s="3">
        <v>1.5</v>
      </c>
      <c r="E187" s="3">
        <v>0.2</v>
      </c>
      <c r="F187" s="3">
        <v>9.8000000000000007</v>
      </c>
      <c r="G187" s="3">
        <v>46.9</v>
      </c>
      <c r="H187" s="3">
        <v>0.02</v>
      </c>
      <c r="I187" s="3">
        <v>0.01</v>
      </c>
      <c r="J187" s="3">
        <v>0</v>
      </c>
      <c r="K187" s="3">
        <v>0</v>
      </c>
      <c r="L187" s="3">
        <v>0</v>
      </c>
      <c r="M187" s="3">
        <v>99.8</v>
      </c>
      <c r="N187" s="3">
        <v>18.600000000000001</v>
      </c>
      <c r="O187" s="3">
        <v>4</v>
      </c>
      <c r="P187" s="3">
        <v>2.8</v>
      </c>
      <c r="Q187" s="3">
        <v>13</v>
      </c>
      <c r="R187" s="3">
        <v>0.22</v>
      </c>
      <c r="S187" s="3">
        <v>0.64</v>
      </c>
      <c r="T187" s="3">
        <v>1.2</v>
      </c>
      <c r="U187" s="3">
        <v>2.9</v>
      </c>
    </row>
    <row r="188" spans="1:21" ht="409.6" x14ac:dyDescent="0.25">
      <c r="A188" s="3" t="s">
        <v>32</v>
      </c>
      <c r="B188" s="3" t="s">
        <v>43</v>
      </c>
      <c r="C188" s="3">
        <v>20</v>
      </c>
      <c r="D188" s="3">
        <v>1.3</v>
      </c>
      <c r="E188" s="3">
        <v>0.2</v>
      </c>
      <c r="F188" s="3">
        <v>6.7</v>
      </c>
      <c r="G188" s="3">
        <v>34.200000000000003</v>
      </c>
      <c r="H188" s="3">
        <v>0.04</v>
      </c>
      <c r="I188" s="3">
        <v>0.02</v>
      </c>
      <c r="J188" s="3">
        <v>0</v>
      </c>
      <c r="K188" s="3">
        <v>0</v>
      </c>
      <c r="L188" s="3">
        <v>0</v>
      </c>
      <c r="M188" s="3">
        <v>122</v>
      </c>
      <c r="N188" s="3">
        <v>49</v>
      </c>
      <c r="O188" s="3">
        <v>7</v>
      </c>
      <c r="P188" s="3">
        <v>9.4</v>
      </c>
      <c r="Q188" s="3">
        <v>31.6</v>
      </c>
      <c r="R188" s="3">
        <v>0.78</v>
      </c>
      <c r="S188" s="3">
        <v>0</v>
      </c>
      <c r="T188" s="3">
        <v>6.18</v>
      </c>
      <c r="U188" s="3">
        <v>0</v>
      </c>
    </row>
    <row r="189" spans="1:21" ht="409.6" x14ac:dyDescent="0.25">
      <c r="A189" s="3"/>
      <c r="B189" s="2" t="s">
        <v>44</v>
      </c>
      <c r="C189" s="2">
        <v>590</v>
      </c>
      <c r="D189" s="2">
        <f t="shared" ref="D189:U189" si="31">SUM(D183:D188)</f>
        <v>24.369999999999997</v>
      </c>
      <c r="E189" s="2">
        <f t="shared" si="31"/>
        <v>13.739999999999998</v>
      </c>
      <c r="F189" s="2">
        <f t="shared" si="31"/>
        <v>61.8</v>
      </c>
      <c r="G189" s="2">
        <f t="shared" si="31"/>
        <v>468.4</v>
      </c>
      <c r="H189" s="2">
        <f t="shared" si="31"/>
        <v>0.22999999999999998</v>
      </c>
      <c r="I189" s="2">
        <f t="shared" si="31"/>
        <v>0.18000000000000002</v>
      </c>
      <c r="J189" s="2">
        <f t="shared" si="31"/>
        <v>310.51</v>
      </c>
      <c r="K189" s="2">
        <f t="shared" si="31"/>
        <v>0</v>
      </c>
      <c r="L189" s="2">
        <f t="shared" si="31"/>
        <v>16</v>
      </c>
      <c r="M189" s="2">
        <f t="shared" si="31"/>
        <v>695.67</v>
      </c>
      <c r="N189" s="2">
        <f t="shared" si="31"/>
        <v>1070.5999999999999</v>
      </c>
      <c r="O189" s="2">
        <f t="shared" si="31"/>
        <v>153.28</v>
      </c>
      <c r="P189" s="2">
        <f t="shared" si="31"/>
        <v>112.5</v>
      </c>
      <c r="Q189" s="2">
        <f t="shared" si="31"/>
        <v>261.60999999999996</v>
      </c>
      <c r="R189" s="2">
        <f t="shared" si="31"/>
        <v>3.9700000000000006</v>
      </c>
      <c r="S189" s="2">
        <f t="shared" si="31"/>
        <v>59.47</v>
      </c>
      <c r="T189" s="2">
        <f t="shared" si="31"/>
        <v>21.21</v>
      </c>
      <c r="U189" s="2">
        <f t="shared" si="31"/>
        <v>157.95000000000002</v>
      </c>
    </row>
    <row r="190" spans="1:21" ht="409.6" x14ac:dyDescent="0.25">
      <c r="A190" s="3"/>
      <c r="B190" s="2" t="s">
        <v>45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4.25" customHeight="1" x14ac:dyDescent="0.25">
      <c r="A191" s="3" t="s">
        <v>83</v>
      </c>
      <c r="B191" s="3" t="s">
        <v>84</v>
      </c>
      <c r="C191" s="3">
        <v>150</v>
      </c>
      <c r="D191" s="3">
        <v>0.1</v>
      </c>
      <c r="E191" s="3">
        <v>0</v>
      </c>
      <c r="F191" s="3">
        <v>4.8</v>
      </c>
      <c r="G191" s="3">
        <v>19.600000000000001</v>
      </c>
      <c r="H191" s="3">
        <v>0</v>
      </c>
      <c r="I191" s="3">
        <v>0</v>
      </c>
      <c r="J191" s="3">
        <v>0.11</v>
      </c>
      <c r="K191" s="3">
        <v>0</v>
      </c>
      <c r="L191" s="3">
        <v>0.02</v>
      </c>
      <c r="M191" s="3">
        <v>0.27</v>
      </c>
      <c r="N191" s="3">
        <v>7.85</v>
      </c>
      <c r="O191" s="3">
        <v>47.93</v>
      </c>
      <c r="P191" s="3">
        <v>1.44</v>
      </c>
      <c r="Q191" s="3">
        <v>2.69</v>
      </c>
      <c r="R191" s="3">
        <v>0.28000000000000003</v>
      </c>
      <c r="S191" s="3">
        <v>0</v>
      </c>
      <c r="T191" s="3">
        <v>0</v>
      </c>
      <c r="U191" s="3">
        <v>0</v>
      </c>
    </row>
    <row r="192" spans="1:21" ht="409.6" x14ac:dyDescent="0.25">
      <c r="A192" s="3" t="s">
        <v>61</v>
      </c>
      <c r="B192" s="3" t="s">
        <v>62</v>
      </c>
      <c r="C192" s="3">
        <v>50</v>
      </c>
      <c r="D192" s="3">
        <v>3.9</v>
      </c>
      <c r="E192" s="3">
        <v>3.4</v>
      </c>
      <c r="F192" s="3">
        <v>25.4</v>
      </c>
      <c r="G192" s="3">
        <v>147.4</v>
      </c>
      <c r="H192" s="3">
        <v>0.05</v>
      </c>
      <c r="I192" s="3">
        <v>0.03</v>
      </c>
      <c r="J192" s="3">
        <v>15.93</v>
      </c>
      <c r="K192" s="3">
        <v>0.12</v>
      </c>
      <c r="L192" s="3">
        <v>0</v>
      </c>
      <c r="M192" s="3">
        <v>200.57</v>
      </c>
      <c r="N192" s="3">
        <v>42.12</v>
      </c>
      <c r="O192" s="3">
        <v>14.69</v>
      </c>
      <c r="P192" s="3">
        <v>5.43</v>
      </c>
      <c r="Q192" s="3">
        <v>34.11</v>
      </c>
      <c r="R192" s="3">
        <v>0.47</v>
      </c>
      <c r="S192" s="3">
        <v>27.8</v>
      </c>
      <c r="T192" s="3">
        <v>2.63</v>
      </c>
      <c r="U192" s="3">
        <v>9.19</v>
      </c>
    </row>
    <row r="193" spans="1:21" ht="409.6" x14ac:dyDescent="0.25">
      <c r="A193" s="3"/>
      <c r="B193" s="2" t="s">
        <v>47</v>
      </c>
      <c r="C193" s="2">
        <f t="shared" ref="C193:U193" si="32">SUM(C191:C192)</f>
        <v>200</v>
      </c>
      <c r="D193" s="2">
        <f t="shared" si="32"/>
        <v>4</v>
      </c>
      <c r="E193" s="2">
        <f t="shared" si="32"/>
        <v>3.4</v>
      </c>
      <c r="F193" s="2">
        <f t="shared" si="32"/>
        <v>30.2</v>
      </c>
      <c r="G193" s="2">
        <f t="shared" si="32"/>
        <v>167</v>
      </c>
      <c r="H193" s="2">
        <f t="shared" si="32"/>
        <v>0.05</v>
      </c>
      <c r="I193" s="2">
        <f t="shared" si="32"/>
        <v>0.03</v>
      </c>
      <c r="J193" s="2">
        <f t="shared" si="32"/>
        <v>16.04</v>
      </c>
      <c r="K193" s="2">
        <f t="shared" si="32"/>
        <v>0.12</v>
      </c>
      <c r="L193" s="2">
        <f t="shared" si="32"/>
        <v>0.02</v>
      </c>
      <c r="M193" s="2">
        <f t="shared" si="32"/>
        <v>200.84</v>
      </c>
      <c r="N193" s="2">
        <f t="shared" si="32"/>
        <v>49.97</v>
      </c>
      <c r="O193" s="2">
        <f t="shared" si="32"/>
        <v>62.62</v>
      </c>
      <c r="P193" s="2">
        <f t="shared" si="32"/>
        <v>6.8699999999999992</v>
      </c>
      <c r="Q193" s="2">
        <f t="shared" si="32"/>
        <v>36.799999999999997</v>
      </c>
      <c r="R193" s="2">
        <f t="shared" si="32"/>
        <v>0.75</v>
      </c>
      <c r="S193" s="2">
        <f t="shared" si="32"/>
        <v>27.8</v>
      </c>
      <c r="T193" s="2">
        <f t="shared" si="32"/>
        <v>2.63</v>
      </c>
      <c r="U193" s="2">
        <f t="shared" si="32"/>
        <v>9.19</v>
      </c>
    </row>
    <row r="194" spans="1:21" ht="409.6" x14ac:dyDescent="0.25">
      <c r="A194" s="3"/>
      <c r="B194" s="5" t="s">
        <v>48</v>
      </c>
      <c r="C194" s="5">
        <f t="shared" ref="C194:U194" si="33">C178+C181+C189+C193</f>
        <v>1240</v>
      </c>
      <c r="D194" s="5">
        <f t="shared" si="33"/>
        <v>42.569999999999993</v>
      </c>
      <c r="E194" s="5">
        <f t="shared" si="33"/>
        <v>27.539999999999996</v>
      </c>
      <c r="F194" s="5">
        <f t="shared" si="33"/>
        <v>154.6</v>
      </c>
      <c r="G194" s="5">
        <f t="shared" si="33"/>
        <v>1036.3</v>
      </c>
      <c r="H194" s="5">
        <f t="shared" si="33"/>
        <v>0.40699999999999997</v>
      </c>
      <c r="I194" s="5">
        <f t="shared" si="33"/>
        <v>0.378</v>
      </c>
      <c r="J194" s="5">
        <f t="shared" si="33"/>
        <v>376.88</v>
      </c>
      <c r="K194" s="5">
        <f t="shared" si="33"/>
        <v>0.35</v>
      </c>
      <c r="L194" s="5">
        <f t="shared" si="33"/>
        <v>17.259999999999998</v>
      </c>
      <c r="M194" s="5">
        <f t="shared" si="33"/>
        <v>1307.4999999999998</v>
      </c>
      <c r="N194" s="5">
        <f t="shared" si="33"/>
        <v>1435.54</v>
      </c>
      <c r="O194" s="5">
        <f t="shared" si="33"/>
        <v>521.44000000000005</v>
      </c>
      <c r="P194" s="5">
        <f t="shared" si="33"/>
        <v>160.15</v>
      </c>
      <c r="Q194" s="5">
        <f t="shared" si="33"/>
        <v>514.2399999999999</v>
      </c>
      <c r="R194" s="5">
        <f t="shared" si="33"/>
        <v>7.7680000000000007</v>
      </c>
      <c r="S194" s="5">
        <f t="shared" si="33"/>
        <v>119.46</v>
      </c>
      <c r="T194" s="5">
        <f t="shared" si="33"/>
        <v>28.7</v>
      </c>
      <c r="U194" s="5">
        <f t="shared" si="33"/>
        <v>202.99</v>
      </c>
    </row>
    <row r="196" spans="1:21" ht="15.75" x14ac:dyDescent="0.25">
      <c r="A196" s="30" t="s">
        <v>154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</row>
    <row r="197" spans="1:21" ht="409.6" x14ac:dyDescent="0.25">
      <c r="A197" s="7" t="s">
        <v>0</v>
      </c>
      <c r="B197" s="7" t="s">
        <v>1</v>
      </c>
      <c r="C197" s="7" t="s">
        <v>2</v>
      </c>
      <c r="D197" s="7" t="s">
        <v>3</v>
      </c>
      <c r="E197" s="7" t="s">
        <v>4</v>
      </c>
      <c r="F197" s="7" t="s">
        <v>5</v>
      </c>
      <c r="G197" s="7" t="s">
        <v>6</v>
      </c>
      <c r="H197" s="7" t="s">
        <v>7</v>
      </c>
      <c r="I197" s="7" t="s">
        <v>8</v>
      </c>
      <c r="J197" s="7" t="s">
        <v>9</v>
      </c>
      <c r="K197" s="7" t="s">
        <v>10</v>
      </c>
      <c r="L197" s="7" t="s">
        <v>11</v>
      </c>
      <c r="M197" s="7" t="s">
        <v>12</v>
      </c>
      <c r="N197" s="7" t="s">
        <v>13</v>
      </c>
      <c r="O197" s="7" t="s">
        <v>14</v>
      </c>
      <c r="P197" s="7" t="s">
        <v>15</v>
      </c>
      <c r="Q197" s="7" t="s">
        <v>16</v>
      </c>
      <c r="R197" s="7" t="s">
        <v>17</v>
      </c>
      <c r="S197" s="7" t="s">
        <v>18</v>
      </c>
      <c r="T197" s="7" t="s">
        <v>19</v>
      </c>
      <c r="U197" s="7" t="s">
        <v>20</v>
      </c>
    </row>
    <row r="198" spans="1:21" ht="409.6" x14ac:dyDescent="0.25">
      <c r="A198" s="7"/>
      <c r="B198" s="7"/>
      <c r="C198" s="7" t="s">
        <v>21</v>
      </c>
      <c r="D198" s="7" t="s">
        <v>21</v>
      </c>
      <c r="E198" s="7" t="s">
        <v>21</v>
      </c>
      <c r="F198" s="7" t="s">
        <v>21</v>
      </c>
      <c r="G198" s="7" t="s">
        <v>22</v>
      </c>
      <c r="H198" s="7" t="s">
        <v>23</v>
      </c>
      <c r="I198" s="7" t="s">
        <v>23</v>
      </c>
      <c r="J198" s="7" t="s">
        <v>24</v>
      </c>
      <c r="K198" s="7" t="s">
        <v>25</v>
      </c>
      <c r="L198" s="7" t="s">
        <v>23</v>
      </c>
      <c r="M198" s="7" t="s">
        <v>23</v>
      </c>
      <c r="N198" s="7" t="s">
        <v>23</v>
      </c>
      <c r="O198" s="7" t="s">
        <v>23</v>
      </c>
      <c r="P198" s="7" t="s">
        <v>23</v>
      </c>
      <c r="Q198" s="7" t="s">
        <v>23</v>
      </c>
      <c r="R198" s="7" t="s">
        <v>23</v>
      </c>
      <c r="S198" s="7" t="s">
        <v>25</v>
      </c>
      <c r="T198" s="7" t="s">
        <v>25</v>
      </c>
      <c r="U198" s="7" t="s">
        <v>25</v>
      </c>
    </row>
    <row r="199" spans="1:21" ht="409.6" x14ac:dyDescent="0.25">
      <c r="A199" s="3"/>
      <c r="B199" s="4" t="s">
        <v>99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8" customHeight="1" x14ac:dyDescent="0.25">
      <c r="A200" s="3"/>
      <c r="B200" s="2" t="s">
        <v>27</v>
      </c>
      <c r="C200" s="6" t="s">
        <v>142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409.6" x14ac:dyDescent="0.25">
      <c r="A201" s="8" t="s">
        <v>165</v>
      </c>
      <c r="B201" s="8" t="s">
        <v>166</v>
      </c>
      <c r="C201" s="8">
        <v>150</v>
      </c>
      <c r="D201" s="3">
        <v>29.66</v>
      </c>
      <c r="E201" s="23">
        <v>12.58</v>
      </c>
      <c r="F201" s="3">
        <v>21.65</v>
      </c>
      <c r="G201" s="3">
        <v>301.2</v>
      </c>
      <c r="H201" s="3">
        <v>0.06</v>
      </c>
      <c r="I201" s="3">
        <v>0.3</v>
      </c>
      <c r="J201" s="3">
        <v>51.11</v>
      </c>
      <c r="K201" s="3">
        <v>0.16</v>
      </c>
      <c r="L201" s="3">
        <v>0</v>
      </c>
      <c r="M201" s="3">
        <v>181</v>
      </c>
      <c r="N201" s="3">
        <v>159</v>
      </c>
      <c r="O201" s="3">
        <v>223</v>
      </c>
      <c r="P201" s="3">
        <v>32</v>
      </c>
      <c r="Q201" s="3">
        <v>291</v>
      </c>
      <c r="R201" s="3">
        <v>0.8</v>
      </c>
      <c r="S201" s="3">
        <v>28.82</v>
      </c>
      <c r="T201" s="3">
        <v>39</v>
      </c>
      <c r="U201" s="3">
        <v>49.63</v>
      </c>
    </row>
    <row r="202" spans="1:21" ht="409.6" x14ac:dyDescent="0.25">
      <c r="A202" s="8" t="s">
        <v>32</v>
      </c>
      <c r="B202" s="8" t="s">
        <v>167</v>
      </c>
      <c r="C202" s="22">
        <v>20</v>
      </c>
      <c r="D202" s="3">
        <v>1.44</v>
      </c>
      <c r="E202" s="3">
        <v>1.7</v>
      </c>
      <c r="F202" s="3">
        <v>11.1</v>
      </c>
      <c r="G202" s="3">
        <v>65.5</v>
      </c>
      <c r="H202" s="3">
        <v>0.01</v>
      </c>
      <c r="I202" s="3">
        <v>0.06</v>
      </c>
      <c r="J202" s="3">
        <v>5.64</v>
      </c>
      <c r="K202" s="3">
        <v>0</v>
      </c>
      <c r="L202" s="3">
        <v>0</v>
      </c>
      <c r="M202" s="3">
        <v>20</v>
      </c>
      <c r="N202" s="3">
        <v>61</v>
      </c>
      <c r="O202" s="3">
        <v>54</v>
      </c>
      <c r="P202" s="3">
        <v>6</v>
      </c>
      <c r="Q202" s="3">
        <v>38</v>
      </c>
      <c r="R202" s="3">
        <v>0</v>
      </c>
      <c r="S202" s="3">
        <v>1.4</v>
      </c>
      <c r="T202" s="3">
        <v>0.5</v>
      </c>
      <c r="U202" s="3">
        <v>7</v>
      </c>
    </row>
    <row r="203" spans="1:21" ht="409.6" x14ac:dyDescent="0.25">
      <c r="A203" s="3" t="s">
        <v>30</v>
      </c>
      <c r="B203" s="3" t="s">
        <v>31</v>
      </c>
      <c r="C203" s="3">
        <v>150</v>
      </c>
      <c r="D203" s="3">
        <v>1.1000000000000001</v>
      </c>
      <c r="E203" s="3">
        <v>0.8</v>
      </c>
      <c r="F203" s="3">
        <v>6.4</v>
      </c>
      <c r="G203" s="3">
        <v>37.700000000000003</v>
      </c>
      <c r="H203" s="3">
        <v>0.01</v>
      </c>
      <c r="I203" s="3">
        <v>0.05</v>
      </c>
      <c r="J203" s="3">
        <v>5.0599999999999996</v>
      </c>
      <c r="K203" s="3">
        <v>0</v>
      </c>
      <c r="L203" s="3">
        <v>0.21</v>
      </c>
      <c r="M203" s="3">
        <v>14.52</v>
      </c>
      <c r="N203" s="3">
        <v>53.29</v>
      </c>
      <c r="O203" s="3">
        <v>75.98</v>
      </c>
      <c r="P203" s="3">
        <v>6</v>
      </c>
      <c r="Q203" s="3">
        <v>32.049999999999997</v>
      </c>
      <c r="R203" s="3">
        <v>0.31</v>
      </c>
      <c r="S203" s="3">
        <v>3.38</v>
      </c>
      <c r="T203" s="3">
        <v>0.66</v>
      </c>
      <c r="U203" s="3">
        <v>7.5</v>
      </c>
    </row>
    <row r="204" spans="1:21" ht="409.6" x14ac:dyDescent="0.25">
      <c r="A204" s="3" t="s">
        <v>32</v>
      </c>
      <c r="B204" s="3" t="s">
        <v>33</v>
      </c>
      <c r="C204" s="3">
        <v>20</v>
      </c>
      <c r="D204" s="3">
        <v>1.6</v>
      </c>
      <c r="E204" s="3">
        <v>0.2</v>
      </c>
      <c r="F204" s="3">
        <v>9.8000000000000007</v>
      </c>
      <c r="G204" s="3">
        <v>47.5</v>
      </c>
      <c r="H204" s="3">
        <v>0.03</v>
      </c>
      <c r="I204" s="3">
        <v>0.01</v>
      </c>
      <c r="J204" s="3">
        <v>0</v>
      </c>
      <c r="K204" s="3">
        <v>0</v>
      </c>
      <c r="L204" s="3">
        <v>0</v>
      </c>
      <c r="M204" s="3">
        <v>88.6</v>
      </c>
      <c r="N204" s="3">
        <v>27.2</v>
      </c>
      <c r="O204" s="3">
        <v>4.5999999999999996</v>
      </c>
      <c r="P204" s="3">
        <v>6.8</v>
      </c>
      <c r="Q204" s="3">
        <v>17.8</v>
      </c>
      <c r="R204" s="3">
        <v>0.4</v>
      </c>
      <c r="S204" s="3">
        <v>0.64</v>
      </c>
      <c r="T204" s="3">
        <v>1.2</v>
      </c>
      <c r="U204" s="3">
        <v>2.9</v>
      </c>
    </row>
    <row r="205" spans="1:21" ht="409.6" x14ac:dyDescent="0.25">
      <c r="A205" s="3"/>
      <c r="B205" s="2" t="s">
        <v>34</v>
      </c>
      <c r="C205" s="2">
        <f t="shared" ref="C205:U205" si="34">SUM(C201:C204)</f>
        <v>340</v>
      </c>
      <c r="D205" s="2">
        <f t="shared" si="34"/>
        <v>33.800000000000004</v>
      </c>
      <c r="E205" s="2">
        <f t="shared" si="34"/>
        <v>15.28</v>
      </c>
      <c r="F205" s="2">
        <f t="shared" si="34"/>
        <v>48.95</v>
      </c>
      <c r="G205" s="2">
        <f t="shared" si="34"/>
        <v>451.9</v>
      </c>
      <c r="H205" s="2">
        <f t="shared" si="34"/>
        <v>0.10999999999999999</v>
      </c>
      <c r="I205" s="2">
        <f t="shared" si="34"/>
        <v>0.42</v>
      </c>
      <c r="J205" s="2">
        <f t="shared" si="34"/>
        <v>61.81</v>
      </c>
      <c r="K205" s="2">
        <f t="shared" si="34"/>
        <v>0.16</v>
      </c>
      <c r="L205" s="2">
        <f t="shared" si="34"/>
        <v>0.21</v>
      </c>
      <c r="M205" s="2">
        <f t="shared" si="34"/>
        <v>304.12</v>
      </c>
      <c r="N205" s="2">
        <f t="shared" si="34"/>
        <v>300.49</v>
      </c>
      <c r="O205" s="2">
        <f t="shared" si="34"/>
        <v>357.58000000000004</v>
      </c>
      <c r="P205" s="2">
        <f t="shared" si="34"/>
        <v>50.8</v>
      </c>
      <c r="Q205" s="2">
        <f t="shared" si="34"/>
        <v>378.85</v>
      </c>
      <c r="R205" s="2">
        <f t="shared" si="34"/>
        <v>1.5100000000000002</v>
      </c>
      <c r="S205" s="2">
        <f t="shared" si="34"/>
        <v>34.24</v>
      </c>
      <c r="T205" s="2">
        <f t="shared" si="34"/>
        <v>41.36</v>
      </c>
      <c r="U205" s="2">
        <f t="shared" si="34"/>
        <v>67.03</v>
      </c>
    </row>
    <row r="206" spans="1:21" ht="409.6" x14ac:dyDescent="0.25">
      <c r="A206" s="3"/>
      <c r="B206" s="2" t="s">
        <v>35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409.6" x14ac:dyDescent="0.25">
      <c r="A207" s="3" t="s">
        <v>32</v>
      </c>
      <c r="B207" s="3" t="s">
        <v>36</v>
      </c>
      <c r="C207" s="3">
        <v>100</v>
      </c>
      <c r="D207" s="3">
        <v>2.9</v>
      </c>
      <c r="E207" s="3">
        <v>2.5</v>
      </c>
      <c r="F207" s="3">
        <v>4.8</v>
      </c>
      <c r="G207" s="3">
        <v>53.3</v>
      </c>
      <c r="H207" s="3">
        <v>2.9000000000000001E-2</v>
      </c>
      <c r="I207" s="3">
        <v>0.12</v>
      </c>
      <c r="J207" s="3">
        <v>13.2</v>
      </c>
      <c r="K207" s="3">
        <v>0</v>
      </c>
      <c r="L207" s="3">
        <v>0.52</v>
      </c>
      <c r="M207" s="3">
        <v>38</v>
      </c>
      <c r="N207" s="3">
        <v>121.18</v>
      </c>
      <c r="O207" s="3">
        <v>105.6</v>
      </c>
      <c r="P207" s="3">
        <v>12.18</v>
      </c>
      <c r="Q207" s="3">
        <v>78.3</v>
      </c>
      <c r="R207" s="3">
        <v>8.6999999999999994E-2</v>
      </c>
      <c r="S207" s="3">
        <v>9</v>
      </c>
      <c r="T207" s="3">
        <v>1.76</v>
      </c>
      <c r="U207" s="3">
        <v>20</v>
      </c>
    </row>
    <row r="208" spans="1:21" ht="409.6" x14ac:dyDescent="0.25">
      <c r="A208" s="3"/>
      <c r="B208" s="2" t="s">
        <v>37</v>
      </c>
      <c r="C208" s="2">
        <f>C207</f>
        <v>100</v>
      </c>
      <c r="D208" s="2">
        <f t="shared" ref="D208:U208" si="35">D207</f>
        <v>2.9</v>
      </c>
      <c r="E208" s="2">
        <f t="shared" si="35"/>
        <v>2.5</v>
      </c>
      <c r="F208" s="2">
        <f t="shared" si="35"/>
        <v>4.8</v>
      </c>
      <c r="G208" s="2">
        <f t="shared" si="35"/>
        <v>53.3</v>
      </c>
      <c r="H208" s="2">
        <f t="shared" si="35"/>
        <v>2.9000000000000001E-2</v>
      </c>
      <c r="I208" s="2">
        <f t="shared" si="35"/>
        <v>0.12</v>
      </c>
      <c r="J208" s="2">
        <f t="shared" si="35"/>
        <v>13.2</v>
      </c>
      <c r="K208" s="2">
        <f t="shared" si="35"/>
        <v>0</v>
      </c>
      <c r="L208" s="2">
        <f t="shared" si="35"/>
        <v>0.52</v>
      </c>
      <c r="M208" s="2">
        <f t="shared" si="35"/>
        <v>38</v>
      </c>
      <c r="N208" s="2">
        <f t="shared" si="35"/>
        <v>121.18</v>
      </c>
      <c r="O208" s="2">
        <f t="shared" si="35"/>
        <v>105.6</v>
      </c>
      <c r="P208" s="2">
        <f t="shared" si="35"/>
        <v>12.18</v>
      </c>
      <c r="Q208" s="2">
        <f t="shared" si="35"/>
        <v>78.3</v>
      </c>
      <c r="R208" s="2">
        <f t="shared" si="35"/>
        <v>8.6999999999999994E-2</v>
      </c>
      <c r="S208" s="2">
        <f t="shared" si="35"/>
        <v>9</v>
      </c>
      <c r="T208" s="2">
        <f t="shared" si="35"/>
        <v>1.76</v>
      </c>
      <c r="U208" s="2">
        <f t="shared" si="35"/>
        <v>20</v>
      </c>
    </row>
    <row r="209" spans="1:21" ht="409.6" x14ac:dyDescent="0.25">
      <c r="A209" s="3"/>
      <c r="B209" s="2" t="s">
        <v>38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30" x14ac:dyDescent="0.25">
      <c r="A210" s="8" t="s">
        <v>178</v>
      </c>
      <c r="B210" s="15" t="s">
        <v>179</v>
      </c>
      <c r="C210" s="3">
        <v>50</v>
      </c>
      <c r="D210" s="3">
        <v>0.68</v>
      </c>
      <c r="E210" s="3">
        <v>5.08</v>
      </c>
      <c r="F210" s="3">
        <v>3.01</v>
      </c>
      <c r="G210" s="3">
        <v>60.5</v>
      </c>
      <c r="H210" s="3">
        <v>0.01</v>
      </c>
      <c r="I210" s="3">
        <v>0.02</v>
      </c>
      <c r="J210" s="3">
        <v>120.81</v>
      </c>
      <c r="K210" s="3">
        <v>0</v>
      </c>
      <c r="L210" s="3">
        <v>5</v>
      </c>
      <c r="M210" s="3">
        <v>56</v>
      </c>
      <c r="N210" s="3">
        <v>111</v>
      </c>
      <c r="O210" s="3">
        <v>17</v>
      </c>
      <c r="P210" s="3">
        <v>8</v>
      </c>
      <c r="Q210" s="3">
        <v>14</v>
      </c>
      <c r="R210" s="3">
        <v>0.4</v>
      </c>
      <c r="S210" s="3">
        <v>8.23</v>
      </c>
      <c r="T210" s="3">
        <v>0.1</v>
      </c>
      <c r="U210" s="3">
        <v>9.15</v>
      </c>
    </row>
    <row r="211" spans="1:21" ht="409.6" x14ac:dyDescent="0.25">
      <c r="A211" s="3" t="s">
        <v>101</v>
      </c>
      <c r="B211" s="3" t="s">
        <v>102</v>
      </c>
      <c r="C211" s="3">
        <v>200</v>
      </c>
      <c r="D211" s="3">
        <v>4.5999999999999996</v>
      </c>
      <c r="E211" s="3">
        <v>3.3</v>
      </c>
      <c r="F211" s="3">
        <v>11.4</v>
      </c>
      <c r="G211" s="3">
        <v>93.6</v>
      </c>
      <c r="H211" s="3">
        <v>0.05</v>
      </c>
      <c r="I211" s="3">
        <v>0.04</v>
      </c>
      <c r="J211" s="3">
        <v>101.43</v>
      </c>
      <c r="K211" s="3">
        <v>0.05</v>
      </c>
      <c r="L211" s="3">
        <v>3.69</v>
      </c>
      <c r="M211" s="3">
        <v>58.01</v>
      </c>
      <c r="N211" s="3">
        <v>222.12</v>
      </c>
      <c r="O211" s="3">
        <v>13.28</v>
      </c>
      <c r="P211" s="3">
        <v>12.74</v>
      </c>
      <c r="Q211" s="3">
        <v>35.97</v>
      </c>
      <c r="R211" s="3">
        <v>0.54</v>
      </c>
      <c r="S211" s="3">
        <v>10.28</v>
      </c>
      <c r="T211" s="3">
        <v>0.94</v>
      </c>
      <c r="U211" s="3">
        <v>21.22</v>
      </c>
    </row>
    <row r="212" spans="1:21" ht="409.6" x14ac:dyDescent="0.25">
      <c r="A212" s="8" t="s">
        <v>138</v>
      </c>
      <c r="B212" s="8" t="s">
        <v>139</v>
      </c>
      <c r="C212" s="8" t="s">
        <v>140</v>
      </c>
      <c r="D212" s="3">
        <v>11.5</v>
      </c>
      <c r="E212" s="3">
        <v>11.1</v>
      </c>
      <c r="F212" s="3">
        <v>29</v>
      </c>
      <c r="G212" s="3">
        <v>261.60000000000002</v>
      </c>
      <c r="H212" s="3">
        <v>0.05</v>
      </c>
      <c r="I212" s="3">
        <v>0.09</v>
      </c>
      <c r="J212" s="3">
        <v>196.2</v>
      </c>
      <c r="K212" s="3">
        <v>0.08</v>
      </c>
      <c r="L212" s="3">
        <v>0.59</v>
      </c>
      <c r="M212" s="3">
        <v>207.54</v>
      </c>
      <c r="N212" s="3">
        <v>202.26</v>
      </c>
      <c r="O212" s="3">
        <v>87.76</v>
      </c>
      <c r="P212" s="3">
        <v>33</v>
      </c>
      <c r="Q212" s="3">
        <v>145.5</v>
      </c>
      <c r="R212" s="3">
        <v>1.66</v>
      </c>
      <c r="S212" s="3">
        <v>29.04</v>
      </c>
      <c r="T212" s="3">
        <v>5.52</v>
      </c>
      <c r="U212" s="3">
        <v>61.67</v>
      </c>
    </row>
    <row r="213" spans="1:21" ht="409.6" x14ac:dyDescent="0.25">
      <c r="A213" s="3" t="s">
        <v>59</v>
      </c>
      <c r="B213" s="3" t="s">
        <v>60</v>
      </c>
      <c r="C213" s="3">
        <v>150</v>
      </c>
      <c r="D213" s="3">
        <v>0.1</v>
      </c>
      <c r="E213" s="3">
        <v>0</v>
      </c>
      <c r="F213" s="3">
        <v>6</v>
      </c>
      <c r="G213" s="3">
        <v>24.8</v>
      </c>
      <c r="H213" s="3">
        <v>0</v>
      </c>
      <c r="I213" s="3">
        <v>0</v>
      </c>
      <c r="J213" s="3">
        <v>0.79</v>
      </c>
      <c r="K213" s="3">
        <v>0</v>
      </c>
      <c r="L213" s="3">
        <v>3.96</v>
      </c>
      <c r="M213" s="3">
        <v>1.67</v>
      </c>
      <c r="N213" s="3">
        <v>27.11</v>
      </c>
      <c r="O213" s="3">
        <v>55.85</v>
      </c>
      <c r="P213" s="3">
        <v>1.87</v>
      </c>
      <c r="Q213" s="3">
        <v>3.3</v>
      </c>
      <c r="R213" s="3">
        <v>0.06</v>
      </c>
      <c r="S213" s="3">
        <v>0.33</v>
      </c>
      <c r="T213" s="3">
        <v>7.0000000000000007E-2</v>
      </c>
      <c r="U213" s="3">
        <v>2.81</v>
      </c>
    </row>
    <row r="214" spans="1:21" ht="409.6" x14ac:dyDescent="0.25">
      <c r="A214" s="3" t="s">
        <v>32</v>
      </c>
      <c r="B214" s="3" t="s">
        <v>42</v>
      </c>
      <c r="C214" s="3">
        <v>20</v>
      </c>
      <c r="D214" s="3">
        <v>1.5</v>
      </c>
      <c r="E214" s="3">
        <v>0.2</v>
      </c>
      <c r="F214" s="3">
        <v>9.8000000000000007</v>
      </c>
      <c r="G214" s="3">
        <v>46.9</v>
      </c>
      <c r="H214" s="3">
        <v>0.02</v>
      </c>
      <c r="I214" s="3">
        <v>0.01</v>
      </c>
      <c r="J214" s="3">
        <v>0</v>
      </c>
      <c r="K214" s="3">
        <v>0</v>
      </c>
      <c r="L214" s="3">
        <v>0</v>
      </c>
      <c r="M214" s="3">
        <v>99.8</v>
      </c>
      <c r="N214" s="3">
        <v>18.600000000000001</v>
      </c>
      <c r="O214" s="3">
        <v>4</v>
      </c>
      <c r="P214" s="3">
        <v>2.8</v>
      </c>
      <c r="Q214" s="3">
        <v>13</v>
      </c>
      <c r="R214" s="3">
        <v>0.22</v>
      </c>
      <c r="S214" s="3">
        <v>0.64</v>
      </c>
      <c r="T214" s="3">
        <v>1.2</v>
      </c>
      <c r="U214" s="3">
        <v>2.9</v>
      </c>
    </row>
    <row r="215" spans="1:21" ht="409.6" x14ac:dyDescent="0.25">
      <c r="A215" s="3" t="s">
        <v>32</v>
      </c>
      <c r="B215" s="3" t="s">
        <v>43</v>
      </c>
      <c r="C215" s="3">
        <v>20</v>
      </c>
      <c r="D215" s="3">
        <v>1.3</v>
      </c>
      <c r="E215" s="3">
        <v>0.2</v>
      </c>
      <c r="F215" s="3">
        <v>6.7</v>
      </c>
      <c r="G215" s="3">
        <v>34.200000000000003</v>
      </c>
      <c r="H215" s="3">
        <v>0.04</v>
      </c>
      <c r="I215" s="3">
        <v>0.02</v>
      </c>
      <c r="J215" s="3">
        <v>0</v>
      </c>
      <c r="K215" s="3">
        <v>0</v>
      </c>
      <c r="L215" s="3">
        <v>0</v>
      </c>
      <c r="M215" s="3">
        <v>122</v>
      </c>
      <c r="N215" s="3">
        <v>49</v>
      </c>
      <c r="O215" s="3">
        <v>7</v>
      </c>
      <c r="P215" s="3">
        <v>9.4</v>
      </c>
      <c r="Q215" s="3">
        <v>31.6</v>
      </c>
      <c r="R215" s="3">
        <v>0.78</v>
      </c>
      <c r="S215" s="3">
        <v>0</v>
      </c>
      <c r="T215" s="3">
        <v>6.18</v>
      </c>
      <c r="U215" s="3">
        <v>0</v>
      </c>
    </row>
    <row r="216" spans="1:21" ht="409.6" x14ac:dyDescent="0.25">
      <c r="A216" s="3"/>
      <c r="B216" s="2" t="s">
        <v>44</v>
      </c>
      <c r="C216" s="2">
        <v>600</v>
      </c>
      <c r="D216" s="2">
        <f>SUM(D210:D215)</f>
        <v>19.680000000000003</v>
      </c>
      <c r="E216" s="2">
        <f t="shared" ref="E216:U216" si="36">SUM(E210:E215)</f>
        <v>19.879999999999995</v>
      </c>
      <c r="F216" s="2">
        <f t="shared" si="36"/>
        <v>65.91</v>
      </c>
      <c r="G216" s="2">
        <f t="shared" si="36"/>
        <v>521.6</v>
      </c>
      <c r="H216" s="2">
        <f t="shared" si="36"/>
        <v>0.17</v>
      </c>
      <c r="I216" s="2">
        <f t="shared" si="36"/>
        <v>0.18</v>
      </c>
      <c r="J216" s="2">
        <f t="shared" si="36"/>
        <v>419.23</v>
      </c>
      <c r="K216" s="2">
        <f t="shared" si="36"/>
        <v>0.13</v>
      </c>
      <c r="L216" s="2">
        <f t="shared" si="36"/>
        <v>13.239999999999998</v>
      </c>
      <c r="M216" s="2">
        <f t="shared" si="36"/>
        <v>545.02</v>
      </c>
      <c r="N216" s="2">
        <f t="shared" si="36"/>
        <v>630.09</v>
      </c>
      <c r="O216" s="2">
        <f t="shared" si="36"/>
        <v>184.89000000000001</v>
      </c>
      <c r="P216" s="2">
        <f t="shared" si="36"/>
        <v>67.81</v>
      </c>
      <c r="Q216" s="2">
        <f t="shared" si="36"/>
        <v>243.37</v>
      </c>
      <c r="R216" s="2">
        <f t="shared" si="36"/>
        <v>3.66</v>
      </c>
      <c r="S216" s="2">
        <f t="shared" si="36"/>
        <v>48.519999999999996</v>
      </c>
      <c r="T216" s="2">
        <f t="shared" si="36"/>
        <v>14.01</v>
      </c>
      <c r="U216" s="2">
        <f t="shared" si="36"/>
        <v>97.75</v>
      </c>
    </row>
    <row r="217" spans="1:21" ht="16.5" customHeight="1" x14ac:dyDescent="0.25">
      <c r="A217" s="3"/>
      <c r="B217" s="2" t="s">
        <v>45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409.6" x14ac:dyDescent="0.25">
      <c r="A218" s="3" t="s">
        <v>67</v>
      </c>
      <c r="B218" s="3" t="s">
        <v>68</v>
      </c>
      <c r="C218" s="3">
        <v>155</v>
      </c>
      <c r="D218" s="3">
        <v>0.2</v>
      </c>
      <c r="E218" s="3">
        <v>0</v>
      </c>
      <c r="F218" s="3">
        <v>5</v>
      </c>
      <c r="G218" s="3">
        <v>20.9</v>
      </c>
      <c r="H218" s="3">
        <v>0</v>
      </c>
      <c r="I218" s="3">
        <v>0.01</v>
      </c>
      <c r="J218" s="3">
        <v>0.28999999999999998</v>
      </c>
      <c r="K218" s="3">
        <v>0</v>
      </c>
      <c r="L218" s="3">
        <v>0.87</v>
      </c>
      <c r="M218" s="3">
        <v>0.95</v>
      </c>
      <c r="N218" s="3">
        <v>22.67</v>
      </c>
      <c r="O218" s="3">
        <v>50.25</v>
      </c>
      <c r="P218" s="3">
        <v>3.42</v>
      </c>
      <c r="Q218" s="3">
        <v>6.39</v>
      </c>
      <c r="R218" s="3">
        <v>0.57999999999999996</v>
      </c>
      <c r="S218" s="3">
        <v>0.01</v>
      </c>
      <c r="T218" s="3">
        <v>0.02</v>
      </c>
      <c r="U218" s="3">
        <v>0.53</v>
      </c>
    </row>
    <row r="219" spans="1:21" ht="409.6" x14ac:dyDescent="0.25">
      <c r="A219" s="24" t="s">
        <v>169</v>
      </c>
      <c r="B219" s="25" t="s">
        <v>168</v>
      </c>
      <c r="C219" s="26">
        <v>45</v>
      </c>
      <c r="D219" s="23">
        <v>1.58</v>
      </c>
      <c r="E219" s="23">
        <v>1.58</v>
      </c>
      <c r="F219" s="23">
        <v>10.35</v>
      </c>
      <c r="G219" s="23">
        <v>63</v>
      </c>
      <c r="H219" s="23">
        <v>0</v>
      </c>
      <c r="I219" s="23">
        <v>0</v>
      </c>
      <c r="J219" s="23">
        <v>0</v>
      </c>
      <c r="K219" s="23">
        <v>0</v>
      </c>
      <c r="L219" s="23">
        <v>0</v>
      </c>
      <c r="M219" s="23">
        <v>0</v>
      </c>
      <c r="N219" s="23">
        <v>0</v>
      </c>
      <c r="O219" s="23">
        <v>7.7</v>
      </c>
      <c r="P219" s="23">
        <v>3.4</v>
      </c>
      <c r="Q219" s="23">
        <v>20.2</v>
      </c>
      <c r="R219" s="23">
        <v>0.3</v>
      </c>
      <c r="S219" s="23">
        <v>0</v>
      </c>
      <c r="T219" s="23">
        <v>0</v>
      </c>
      <c r="U219" s="23">
        <v>0</v>
      </c>
    </row>
    <row r="220" spans="1:21" ht="409.6" x14ac:dyDescent="0.25">
      <c r="A220" s="3"/>
      <c r="B220" s="2" t="s">
        <v>47</v>
      </c>
      <c r="C220" s="2">
        <f>SUM(C218:C219)</f>
        <v>200</v>
      </c>
      <c r="D220" s="2">
        <f t="shared" ref="D220:U220" si="37">SUM(D218:D219)</f>
        <v>1.78</v>
      </c>
      <c r="E220" s="2">
        <f t="shared" si="37"/>
        <v>1.58</v>
      </c>
      <c r="F220" s="2">
        <f t="shared" si="37"/>
        <v>15.35</v>
      </c>
      <c r="G220" s="2">
        <f t="shared" si="37"/>
        <v>83.9</v>
      </c>
      <c r="H220" s="2">
        <f t="shared" si="37"/>
        <v>0</v>
      </c>
      <c r="I220" s="2">
        <f t="shared" si="37"/>
        <v>0.01</v>
      </c>
      <c r="J220" s="2">
        <f t="shared" si="37"/>
        <v>0.28999999999999998</v>
      </c>
      <c r="K220" s="2">
        <f t="shared" si="37"/>
        <v>0</v>
      </c>
      <c r="L220" s="2">
        <f t="shared" si="37"/>
        <v>0.87</v>
      </c>
      <c r="M220" s="2">
        <f t="shared" si="37"/>
        <v>0.95</v>
      </c>
      <c r="N220" s="2">
        <f t="shared" si="37"/>
        <v>22.67</v>
      </c>
      <c r="O220" s="2">
        <f t="shared" si="37"/>
        <v>57.95</v>
      </c>
      <c r="P220" s="2">
        <f t="shared" si="37"/>
        <v>6.82</v>
      </c>
      <c r="Q220" s="2">
        <f t="shared" si="37"/>
        <v>26.59</v>
      </c>
      <c r="R220" s="2">
        <f t="shared" si="37"/>
        <v>0.87999999999999989</v>
      </c>
      <c r="S220" s="2">
        <f t="shared" si="37"/>
        <v>0.01</v>
      </c>
      <c r="T220" s="2">
        <f t="shared" si="37"/>
        <v>0.02</v>
      </c>
      <c r="U220" s="2">
        <f t="shared" si="37"/>
        <v>0.53</v>
      </c>
    </row>
    <row r="221" spans="1:21" ht="409.6" x14ac:dyDescent="0.25">
      <c r="A221" s="3"/>
      <c r="B221" s="5" t="s">
        <v>48</v>
      </c>
      <c r="C221" s="5">
        <f t="shared" ref="C221:U221" si="38">C205+C208+C216+C220</f>
        <v>1240</v>
      </c>
      <c r="D221" s="5">
        <f t="shared" si="38"/>
        <v>58.160000000000011</v>
      </c>
      <c r="E221" s="5">
        <f t="shared" si="38"/>
        <v>39.239999999999995</v>
      </c>
      <c r="F221" s="5">
        <f t="shared" si="38"/>
        <v>135.01</v>
      </c>
      <c r="G221" s="5">
        <f t="shared" si="38"/>
        <v>1110.7</v>
      </c>
      <c r="H221" s="5">
        <f t="shared" si="38"/>
        <v>0.309</v>
      </c>
      <c r="I221" s="5">
        <f t="shared" si="38"/>
        <v>0.73</v>
      </c>
      <c r="J221" s="5">
        <f t="shared" si="38"/>
        <v>494.53000000000003</v>
      </c>
      <c r="K221" s="5">
        <f t="shared" si="38"/>
        <v>0.29000000000000004</v>
      </c>
      <c r="L221" s="5">
        <f t="shared" si="38"/>
        <v>14.839999999999998</v>
      </c>
      <c r="M221" s="5">
        <f t="shared" si="38"/>
        <v>888.09</v>
      </c>
      <c r="N221" s="5">
        <f t="shared" si="38"/>
        <v>1074.43</v>
      </c>
      <c r="O221" s="5">
        <f t="shared" si="38"/>
        <v>706.0200000000001</v>
      </c>
      <c r="P221" s="5">
        <f t="shared" si="38"/>
        <v>137.60999999999999</v>
      </c>
      <c r="Q221" s="5">
        <f t="shared" si="38"/>
        <v>727.11</v>
      </c>
      <c r="R221" s="5">
        <f t="shared" si="38"/>
        <v>6.1370000000000005</v>
      </c>
      <c r="S221" s="5">
        <f t="shared" si="38"/>
        <v>91.77</v>
      </c>
      <c r="T221" s="5">
        <f t="shared" si="38"/>
        <v>57.15</v>
      </c>
      <c r="U221" s="5">
        <f t="shared" si="38"/>
        <v>185.31</v>
      </c>
    </row>
    <row r="223" spans="1:21" ht="15.75" x14ac:dyDescent="0.25">
      <c r="A223" s="34" t="s">
        <v>155</v>
      </c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spans="1:21" ht="409.6" x14ac:dyDescent="0.25">
      <c r="A224" s="7" t="s">
        <v>0</v>
      </c>
      <c r="B224" s="7" t="s">
        <v>1</v>
      </c>
      <c r="C224" s="7" t="s">
        <v>2</v>
      </c>
      <c r="D224" s="7" t="s">
        <v>3</v>
      </c>
      <c r="E224" s="7" t="s">
        <v>4</v>
      </c>
      <c r="F224" s="7" t="s">
        <v>5</v>
      </c>
      <c r="G224" s="7" t="s">
        <v>6</v>
      </c>
      <c r="H224" s="7" t="s">
        <v>7</v>
      </c>
      <c r="I224" s="7" t="s">
        <v>8</v>
      </c>
      <c r="J224" s="7" t="s">
        <v>9</v>
      </c>
      <c r="K224" s="7" t="s">
        <v>10</v>
      </c>
      <c r="L224" s="7" t="s">
        <v>11</v>
      </c>
      <c r="M224" s="7" t="s">
        <v>12</v>
      </c>
      <c r="N224" s="7" t="s">
        <v>13</v>
      </c>
      <c r="O224" s="7" t="s">
        <v>14</v>
      </c>
      <c r="P224" s="7" t="s">
        <v>15</v>
      </c>
      <c r="Q224" s="7" t="s">
        <v>16</v>
      </c>
      <c r="R224" s="7" t="s">
        <v>17</v>
      </c>
      <c r="S224" s="7" t="s">
        <v>18</v>
      </c>
      <c r="T224" s="7" t="s">
        <v>19</v>
      </c>
      <c r="U224" s="7" t="s">
        <v>20</v>
      </c>
    </row>
    <row r="225" spans="1:21" ht="409.6" x14ac:dyDescent="0.25">
      <c r="A225" s="7"/>
      <c r="B225" s="7"/>
      <c r="C225" s="7" t="s">
        <v>21</v>
      </c>
      <c r="D225" s="7" t="s">
        <v>21</v>
      </c>
      <c r="E225" s="7" t="s">
        <v>21</v>
      </c>
      <c r="F225" s="7" t="s">
        <v>21</v>
      </c>
      <c r="G225" s="7" t="s">
        <v>22</v>
      </c>
      <c r="H225" s="7" t="s">
        <v>23</v>
      </c>
      <c r="I225" s="7" t="s">
        <v>23</v>
      </c>
      <c r="J225" s="7" t="s">
        <v>24</v>
      </c>
      <c r="K225" s="7" t="s">
        <v>25</v>
      </c>
      <c r="L225" s="7" t="s">
        <v>23</v>
      </c>
      <c r="M225" s="7" t="s">
        <v>23</v>
      </c>
      <c r="N225" s="7" t="s">
        <v>23</v>
      </c>
      <c r="O225" s="7" t="s">
        <v>23</v>
      </c>
      <c r="P225" s="7" t="s">
        <v>23</v>
      </c>
      <c r="Q225" s="7" t="s">
        <v>23</v>
      </c>
      <c r="R225" s="7" t="s">
        <v>23</v>
      </c>
      <c r="S225" s="7" t="s">
        <v>25</v>
      </c>
      <c r="T225" s="7" t="s">
        <v>25</v>
      </c>
      <c r="U225" s="7" t="s">
        <v>25</v>
      </c>
    </row>
    <row r="226" spans="1:21" ht="17.25" customHeight="1" x14ac:dyDescent="0.25">
      <c r="A226" s="3"/>
      <c r="B226" s="4" t="s">
        <v>103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409.6" x14ac:dyDescent="0.25">
      <c r="A227" s="3"/>
      <c r="B227" s="2" t="s">
        <v>27</v>
      </c>
      <c r="C227" s="6" t="s">
        <v>142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409.6" x14ac:dyDescent="0.25">
      <c r="A228" s="3" t="s">
        <v>81</v>
      </c>
      <c r="B228" s="3" t="s">
        <v>82</v>
      </c>
      <c r="C228" s="3">
        <v>180</v>
      </c>
      <c r="D228" s="3">
        <v>4.9000000000000004</v>
      </c>
      <c r="E228" s="3">
        <v>4.0999999999999996</v>
      </c>
      <c r="F228" s="3">
        <v>16.100000000000001</v>
      </c>
      <c r="G228" s="3">
        <v>120.8</v>
      </c>
      <c r="H228" s="3">
        <v>0.05</v>
      </c>
      <c r="I228" s="3">
        <v>0.16</v>
      </c>
      <c r="J228" s="3">
        <v>21.49</v>
      </c>
      <c r="K228" s="3">
        <v>0.02</v>
      </c>
      <c r="L228" s="3">
        <v>0.66</v>
      </c>
      <c r="M228" s="3">
        <v>101.38</v>
      </c>
      <c r="N228" s="3">
        <v>167.89</v>
      </c>
      <c r="O228" s="3">
        <v>153.08000000000001</v>
      </c>
      <c r="P228" s="3">
        <v>17.39</v>
      </c>
      <c r="Q228" s="3">
        <v>110.14</v>
      </c>
      <c r="R228" s="3">
        <v>0.32</v>
      </c>
      <c r="S228" s="3">
        <v>18.760000000000002</v>
      </c>
      <c r="T228" s="3">
        <v>2.23</v>
      </c>
      <c r="U228" s="3">
        <v>28.56</v>
      </c>
    </row>
    <row r="229" spans="1:21" ht="409.6" x14ac:dyDescent="0.25">
      <c r="A229" s="3" t="s">
        <v>75</v>
      </c>
      <c r="B229" s="3" t="s">
        <v>76</v>
      </c>
      <c r="C229" s="3">
        <v>150</v>
      </c>
      <c r="D229" s="3">
        <v>2.4</v>
      </c>
      <c r="E229" s="3">
        <v>1.8</v>
      </c>
      <c r="F229" s="3">
        <v>8.1999999999999993</v>
      </c>
      <c r="G229" s="3">
        <v>58.9</v>
      </c>
      <c r="H229" s="3">
        <v>0.02</v>
      </c>
      <c r="I229" s="3">
        <v>0.09</v>
      </c>
      <c r="J229" s="3">
        <v>9.93</v>
      </c>
      <c r="K229" s="3">
        <v>0</v>
      </c>
      <c r="L229" s="3">
        <v>0.39</v>
      </c>
      <c r="M229" s="3">
        <v>28.69</v>
      </c>
      <c r="N229" s="3">
        <v>109.8</v>
      </c>
      <c r="O229" s="3">
        <v>108.7</v>
      </c>
      <c r="P229" s="3">
        <v>14.68</v>
      </c>
      <c r="Q229" s="3">
        <v>67.27</v>
      </c>
      <c r="R229" s="3">
        <v>0.37</v>
      </c>
      <c r="S229" s="3">
        <v>6.75</v>
      </c>
      <c r="T229" s="3">
        <v>1.32</v>
      </c>
      <c r="U229" s="3">
        <v>15</v>
      </c>
    </row>
    <row r="230" spans="1:21" ht="409.6" x14ac:dyDescent="0.25">
      <c r="A230" s="3" t="s">
        <v>32</v>
      </c>
      <c r="B230" s="3" t="s">
        <v>33</v>
      </c>
      <c r="C230" s="3">
        <v>20</v>
      </c>
      <c r="D230" s="3">
        <v>1.6</v>
      </c>
      <c r="E230" s="3">
        <v>0.2</v>
      </c>
      <c r="F230" s="3">
        <v>9.8000000000000007</v>
      </c>
      <c r="G230" s="3">
        <v>47.5</v>
      </c>
      <c r="H230" s="3">
        <v>0.03</v>
      </c>
      <c r="I230" s="3">
        <v>0.01</v>
      </c>
      <c r="J230" s="3">
        <v>0</v>
      </c>
      <c r="K230" s="3">
        <v>0</v>
      </c>
      <c r="L230" s="3">
        <v>0</v>
      </c>
      <c r="M230" s="3">
        <v>88.6</v>
      </c>
      <c r="N230" s="3">
        <v>27.2</v>
      </c>
      <c r="O230" s="3">
        <v>4.5999999999999996</v>
      </c>
      <c r="P230" s="3">
        <v>6.8</v>
      </c>
      <c r="Q230" s="3">
        <v>17.8</v>
      </c>
      <c r="R230" s="3">
        <v>0.4</v>
      </c>
      <c r="S230" s="3">
        <v>0.64</v>
      </c>
      <c r="T230" s="3">
        <v>1.2</v>
      </c>
      <c r="U230" s="3">
        <v>2.9</v>
      </c>
    </row>
    <row r="231" spans="1:21" ht="409.6" x14ac:dyDescent="0.25">
      <c r="A231" s="3"/>
      <c r="B231" s="2" t="s">
        <v>34</v>
      </c>
      <c r="C231" s="2">
        <f t="shared" ref="C231:U231" si="39">SUM(C228:C230)</f>
        <v>350</v>
      </c>
      <c r="D231" s="2">
        <f t="shared" si="39"/>
        <v>8.9</v>
      </c>
      <c r="E231" s="2">
        <f t="shared" si="39"/>
        <v>6.1</v>
      </c>
      <c r="F231" s="2">
        <f t="shared" si="39"/>
        <v>34.1</v>
      </c>
      <c r="G231" s="2">
        <f t="shared" si="39"/>
        <v>227.2</v>
      </c>
      <c r="H231" s="2">
        <f t="shared" si="39"/>
        <v>0.1</v>
      </c>
      <c r="I231" s="2">
        <f t="shared" si="39"/>
        <v>0.26</v>
      </c>
      <c r="J231" s="2">
        <f t="shared" si="39"/>
        <v>31.419999999999998</v>
      </c>
      <c r="K231" s="2">
        <f t="shared" si="39"/>
        <v>0.02</v>
      </c>
      <c r="L231" s="2">
        <f t="shared" si="39"/>
        <v>1.05</v>
      </c>
      <c r="M231" s="2">
        <f t="shared" si="39"/>
        <v>218.67</v>
      </c>
      <c r="N231" s="2">
        <f t="shared" si="39"/>
        <v>304.89</v>
      </c>
      <c r="O231" s="2">
        <f t="shared" si="39"/>
        <v>266.38000000000005</v>
      </c>
      <c r="P231" s="2">
        <f t="shared" si="39"/>
        <v>38.869999999999997</v>
      </c>
      <c r="Q231" s="2">
        <f t="shared" si="39"/>
        <v>195.21</v>
      </c>
      <c r="R231" s="2">
        <f t="shared" si="39"/>
        <v>1.0899999999999999</v>
      </c>
      <c r="S231" s="2">
        <f t="shared" si="39"/>
        <v>26.150000000000002</v>
      </c>
      <c r="T231" s="2">
        <f t="shared" si="39"/>
        <v>4.75</v>
      </c>
      <c r="U231" s="2">
        <f t="shared" si="39"/>
        <v>46.46</v>
      </c>
    </row>
    <row r="232" spans="1:21" ht="409.6" x14ac:dyDescent="0.25">
      <c r="A232" s="3"/>
      <c r="B232" s="2" t="s">
        <v>35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409.6" x14ac:dyDescent="0.25">
      <c r="A233" s="3" t="s">
        <v>32</v>
      </c>
      <c r="B233" s="3" t="s">
        <v>54</v>
      </c>
      <c r="C233" s="3">
        <v>100</v>
      </c>
      <c r="D233" s="3">
        <v>2.9</v>
      </c>
      <c r="E233" s="3">
        <v>2.5</v>
      </c>
      <c r="F233" s="3">
        <v>4.2</v>
      </c>
      <c r="G233" s="3">
        <v>50.9</v>
      </c>
      <c r="H233" s="3">
        <v>0.14000000000000001</v>
      </c>
      <c r="I233" s="3">
        <v>0.104</v>
      </c>
      <c r="J233" s="3">
        <v>13.2</v>
      </c>
      <c r="K233" s="3">
        <v>0</v>
      </c>
      <c r="L233" s="3">
        <v>0.12</v>
      </c>
      <c r="M233" s="3">
        <v>38</v>
      </c>
      <c r="N233" s="3">
        <v>121.18</v>
      </c>
      <c r="O233" s="3">
        <v>109.12</v>
      </c>
      <c r="P233" s="3">
        <v>12.18</v>
      </c>
      <c r="Q233" s="3">
        <v>80.040000000000006</v>
      </c>
      <c r="R233" s="3">
        <v>8.6999999999999994E-2</v>
      </c>
      <c r="S233" s="3">
        <v>9</v>
      </c>
      <c r="T233" s="3">
        <v>0.88</v>
      </c>
      <c r="U233" s="3">
        <v>20</v>
      </c>
    </row>
    <row r="234" spans="1:21" ht="409.6" x14ac:dyDescent="0.25">
      <c r="A234" s="3"/>
      <c r="B234" s="2" t="s">
        <v>37</v>
      </c>
      <c r="C234" s="2">
        <f>C233</f>
        <v>100</v>
      </c>
      <c r="D234" s="2">
        <f t="shared" ref="D234:U234" si="40">D233</f>
        <v>2.9</v>
      </c>
      <c r="E234" s="2">
        <f t="shared" si="40"/>
        <v>2.5</v>
      </c>
      <c r="F234" s="2">
        <f t="shared" si="40"/>
        <v>4.2</v>
      </c>
      <c r="G234" s="2">
        <f t="shared" si="40"/>
        <v>50.9</v>
      </c>
      <c r="H234" s="2">
        <f t="shared" si="40"/>
        <v>0.14000000000000001</v>
      </c>
      <c r="I234" s="2">
        <f t="shared" si="40"/>
        <v>0.104</v>
      </c>
      <c r="J234" s="2">
        <f t="shared" si="40"/>
        <v>13.2</v>
      </c>
      <c r="K234" s="2">
        <f t="shared" si="40"/>
        <v>0</v>
      </c>
      <c r="L234" s="2">
        <f t="shared" si="40"/>
        <v>0.12</v>
      </c>
      <c r="M234" s="2">
        <f t="shared" si="40"/>
        <v>38</v>
      </c>
      <c r="N234" s="2">
        <f t="shared" si="40"/>
        <v>121.18</v>
      </c>
      <c r="O234" s="2">
        <f t="shared" si="40"/>
        <v>109.12</v>
      </c>
      <c r="P234" s="2">
        <f t="shared" si="40"/>
        <v>12.18</v>
      </c>
      <c r="Q234" s="2">
        <f t="shared" si="40"/>
        <v>80.040000000000006</v>
      </c>
      <c r="R234" s="2">
        <f t="shared" si="40"/>
        <v>8.6999999999999994E-2</v>
      </c>
      <c r="S234" s="2">
        <f t="shared" si="40"/>
        <v>9</v>
      </c>
      <c r="T234" s="2">
        <f t="shared" si="40"/>
        <v>0.88</v>
      </c>
      <c r="U234" s="2">
        <f t="shared" si="40"/>
        <v>20</v>
      </c>
    </row>
    <row r="235" spans="1:21" ht="409.6" x14ac:dyDescent="0.25">
      <c r="A235" s="3"/>
      <c r="B235" s="2" t="s">
        <v>38</v>
      </c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30" x14ac:dyDescent="0.25">
      <c r="A236" s="3" t="s">
        <v>143</v>
      </c>
      <c r="B236" s="15" t="s">
        <v>144</v>
      </c>
      <c r="C236" s="3">
        <v>50</v>
      </c>
      <c r="D236" s="3">
        <v>0.67</v>
      </c>
      <c r="E236" s="3">
        <v>2.2400000000000002</v>
      </c>
      <c r="F236" s="3">
        <v>3.8</v>
      </c>
      <c r="G236" s="3">
        <v>38.1</v>
      </c>
      <c r="H236" s="3">
        <v>0.01</v>
      </c>
      <c r="I236" s="3">
        <v>0.02</v>
      </c>
      <c r="J236" s="3">
        <v>0.56999999999999995</v>
      </c>
      <c r="K236" s="3">
        <v>0</v>
      </c>
      <c r="L236" s="3">
        <v>2</v>
      </c>
      <c r="M236" s="3">
        <v>66</v>
      </c>
      <c r="N236" s="3">
        <v>114</v>
      </c>
      <c r="O236" s="3">
        <v>16</v>
      </c>
      <c r="P236" s="3">
        <v>9</v>
      </c>
      <c r="Q236" s="3">
        <v>18</v>
      </c>
      <c r="R236" s="3">
        <v>0.6</v>
      </c>
      <c r="S236" s="3">
        <v>10</v>
      </c>
      <c r="T236" s="3">
        <v>0.3</v>
      </c>
      <c r="U236" s="3">
        <v>9.5</v>
      </c>
    </row>
    <row r="237" spans="1:21" ht="409.6" x14ac:dyDescent="0.25">
      <c r="A237" s="3" t="s">
        <v>55</v>
      </c>
      <c r="B237" s="3" t="s">
        <v>56</v>
      </c>
      <c r="C237" s="3">
        <v>200</v>
      </c>
      <c r="D237" s="3">
        <v>6.7</v>
      </c>
      <c r="E237" s="3">
        <v>4.5999999999999996</v>
      </c>
      <c r="F237" s="3">
        <v>16.3</v>
      </c>
      <c r="G237" s="3">
        <v>133.1</v>
      </c>
      <c r="H237" s="3">
        <v>0.14000000000000001</v>
      </c>
      <c r="I237" s="3">
        <v>0.05</v>
      </c>
      <c r="J237" s="3">
        <v>97.19</v>
      </c>
      <c r="K237" s="3">
        <v>0</v>
      </c>
      <c r="L237" s="3">
        <v>4.7699999999999996</v>
      </c>
      <c r="M237" s="3">
        <v>95.82</v>
      </c>
      <c r="N237" s="3">
        <v>382.43</v>
      </c>
      <c r="O237" s="3">
        <v>26.94</v>
      </c>
      <c r="P237" s="3">
        <v>29</v>
      </c>
      <c r="Q237" s="3">
        <v>80.47</v>
      </c>
      <c r="R237" s="3">
        <v>1.48</v>
      </c>
      <c r="S237" s="3">
        <v>15.96</v>
      </c>
      <c r="T237" s="3">
        <v>2.0099999999999998</v>
      </c>
      <c r="U237" s="3">
        <v>28.88</v>
      </c>
    </row>
    <row r="238" spans="1:21" ht="409.6" x14ac:dyDescent="0.25">
      <c r="A238" s="3" t="s">
        <v>71</v>
      </c>
      <c r="B238" s="3" t="s">
        <v>72</v>
      </c>
      <c r="C238" s="3">
        <v>130</v>
      </c>
      <c r="D238" s="3">
        <v>7.1</v>
      </c>
      <c r="E238" s="3">
        <v>5.5</v>
      </c>
      <c r="F238" s="3">
        <v>31.1</v>
      </c>
      <c r="G238" s="3">
        <v>202.5</v>
      </c>
      <c r="H238" s="3">
        <v>0.19</v>
      </c>
      <c r="I238" s="3">
        <v>0.1</v>
      </c>
      <c r="J238" s="3">
        <v>16.63</v>
      </c>
      <c r="K238" s="3">
        <v>0.08</v>
      </c>
      <c r="L238" s="3">
        <v>0</v>
      </c>
      <c r="M238" s="3">
        <v>129.52000000000001</v>
      </c>
      <c r="N238" s="3">
        <v>190.11</v>
      </c>
      <c r="O238" s="3">
        <v>40.4</v>
      </c>
      <c r="P238" s="3">
        <v>104.13</v>
      </c>
      <c r="Q238" s="3">
        <v>156.86000000000001</v>
      </c>
      <c r="R238" s="3">
        <v>3.51</v>
      </c>
      <c r="S238" s="3">
        <v>19.309999999999999</v>
      </c>
      <c r="T238" s="3">
        <v>3.05</v>
      </c>
      <c r="U238" s="3">
        <v>13.92</v>
      </c>
    </row>
    <row r="239" spans="1:21" ht="409.6" x14ac:dyDescent="0.25">
      <c r="A239" s="3" t="s">
        <v>104</v>
      </c>
      <c r="B239" s="3" t="s">
        <v>105</v>
      </c>
      <c r="C239" s="8" t="s">
        <v>124</v>
      </c>
      <c r="D239" s="3">
        <v>13.6</v>
      </c>
      <c r="E239" s="3">
        <v>13.2</v>
      </c>
      <c r="F239" s="3">
        <v>3.1</v>
      </c>
      <c r="G239" s="3">
        <v>185.7</v>
      </c>
      <c r="H239" s="3">
        <v>0.04</v>
      </c>
      <c r="I239" s="3">
        <v>0.1</v>
      </c>
      <c r="J239" s="3">
        <v>20.37</v>
      </c>
      <c r="K239" s="3">
        <v>0.06</v>
      </c>
      <c r="L239" s="3">
        <v>1.1299999999999999</v>
      </c>
      <c r="M239" s="3">
        <v>96.78</v>
      </c>
      <c r="N239" s="3">
        <v>257.95</v>
      </c>
      <c r="O239" s="3">
        <v>44.59</v>
      </c>
      <c r="P239" s="3">
        <v>18.600000000000001</v>
      </c>
      <c r="Q239" s="3">
        <v>133.30000000000001</v>
      </c>
      <c r="R239" s="3">
        <v>1.97</v>
      </c>
      <c r="S239" s="3">
        <v>13.64</v>
      </c>
      <c r="T239" s="3">
        <v>0.26</v>
      </c>
      <c r="U239" s="3">
        <v>50.17</v>
      </c>
    </row>
    <row r="240" spans="1:21" ht="409.6" x14ac:dyDescent="0.25">
      <c r="A240" s="3" t="s">
        <v>46</v>
      </c>
      <c r="B240" s="8" t="s">
        <v>119</v>
      </c>
      <c r="C240" s="3">
        <v>150</v>
      </c>
      <c r="D240" s="3">
        <v>0</v>
      </c>
      <c r="E240" s="3">
        <v>0</v>
      </c>
      <c r="F240" s="3">
        <v>9.5</v>
      </c>
      <c r="G240" s="3">
        <v>37.9</v>
      </c>
      <c r="H240" s="3">
        <v>0.03</v>
      </c>
      <c r="I240" s="3">
        <v>0.03</v>
      </c>
      <c r="J240" s="3">
        <v>9.3699999999999992</v>
      </c>
      <c r="K240" s="3">
        <v>0</v>
      </c>
      <c r="L240" s="3">
        <v>1.59</v>
      </c>
      <c r="M240" s="3">
        <v>0.09</v>
      </c>
      <c r="N240" s="3">
        <v>1.18</v>
      </c>
      <c r="O240" s="3">
        <v>43.75</v>
      </c>
      <c r="P240" s="3">
        <v>0.1</v>
      </c>
      <c r="Q240" s="3">
        <v>0.08</v>
      </c>
      <c r="R240" s="3">
        <v>0.02</v>
      </c>
      <c r="S240" s="3">
        <v>0</v>
      </c>
      <c r="T240" s="3">
        <v>0</v>
      </c>
      <c r="U240" s="3">
        <v>0</v>
      </c>
    </row>
    <row r="241" spans="1:21" ht="409.6" x14ac:dyDescent="0.25">
      <c r="A241" s="3" t="s">
        <v>32</v>
      </c>
      <c r="B241" s="3" t="s">
        <v>43</v>
      </c>
      <c r="C241" s="3">
        <v>20</v>
      </c>
      <c r="D241" s="3">
        <v>1.3</v>
      </c>
      <c r="E241" s="3">
        <v>0.2</v>
      </c>
      <c r="F241" s="3">
        <v>6.7</v>
      </c>
      <c r="G241" s="3">
        <v>34.200000000000003</v>
      </c>
      <c r="H241" s="3">
        <v>0.04</v>
      </c>
      <c r="I241" s="3">
        <v>0.02</v>
      </c>
      <c r="J241" s="3">
        <v>0</v>
      </c>
      <c r="K241" s="3">
        <v>0</v>
      </c>
      <c r="L241" s="3">
        <v>0</v>
      </c>
      <c r="M241" s="3">
        <v>122</v>
      </c>
      <c r="N241" s="3">
        <v>49</v>
      </c>
      <c r="O241" s="3">
        <v>7</v>
      </c>
      <c r="P241" s="3">
        <v>9.4</v>
      </c>
      <c r="Q241" s="3">
        <v>31.6</v>
      </c>
      <c r="R241" s="3">
        <v>0.78</v>
      </c>
      <c r="S241" s="3">
        <v>0</v>
      </c>
      <c r="T241" s="3">
        <v>6.18</v>
      </c>
      <c r="U241" s="3">
        <v>0</v>
      </c>
    </row>
    <row r="242" spans="1:21" ht="409.6" x14ac:dyDescent="0.25">
      <c r="A242" s="3" t="s">
        <v>32</v>
      </c>
      <c r="B242" s="3" t="s">
        <v>42</v>
      </c>
      <c r="C242" s="3">
        <v>20</v>
      </c>
      <c r="D242" s="3">
        <v>1.5</v>
      </c>
      <c r="E242" s="3">
        <v>0.2</v>
      </c>
      <c r="F242" s="3">
        <v>9.8000000000000007</v>
      </c>
      <c r="G242" s="3">
        <v>46.9</v>
      </c>
      <c r="H242" s="3">
        <v>0.02</v>
      </c>
      <c r="I242" s="3">
        <v>0.01</v>
      </c>
      <c r="J242" s="3">
        <v>0</v>
      </c>
      <c r="K242" s="3">
        <v>0</v>
      </c>
      <c r="L242" s="3">
        <v>0</v>
      </c>
      <c r="M242" s="3">
        <v>99.8</v>
      </c>
      <c r="N242" s="3">
        <v>18.600000000000001</v>
      </c>
      <c r="O242" s="3">
        <v>4</v>
      </c>
      <c r="P242" s="3">
        <v>2.8</v>
      </c>
      <c r="Q242" s="3">
        <v>13</v>
      </c>
      <c r="R242" s="3">
        <v>0.22</v>
      </c>
      <c r="S242" s="3">
        <v>0.64</v>
      </c>
      <c r="T242" s="3">
        <v>1.2</v>
      </c>
      <c r="U242" s="3">
        <v>2.9</v>
      </c>
    </row>
    <row r="243" spans="1:21" ht="409.6" x14ac:dyDescent="0.25">
      <c r="A243" s="3"/>
      <c r="B243" s="2" t="s">
        <v>44</v>
      </c>
      <c r="C243" s="2">
        <v>660</v>
      </c>
      <c r="D243" s="2">
        <f>SUM(D236:D242)</f>
        <v>30.87</v>
      </c>
      <c r="E243" s="2">
        <f t="shared" ref="E243:U243" si="41">SUM(E236:E242)</f>
        <v>25.939999999999998</v>
      </c>
      <c r="F243" s="2">
        <f t="shared" si="41"/>
        <v>80.3</v>
      </c>
      <c r="G243" s="2">
        <f t="shared" si="41"/>
        <v>678.4</v>
      </c>
      <c r="H243" s="2">
        <f t="shared" si="41"/>
        <v>0.47000000000000003</v>
      </c>
      <c r="I243" s="2">
        <f t="shared" si="41"/>
        <v>0.33000000000000007</v>
      </c>
      <c r="J243" s="2">
        <f t="shared" si="41"/>
        <v>144.13</v>
      </c>
      <c r="K243" s="2">
        <f t="shared" si="41"/>
        <v>0.14000000000000001</v>
      </c>
      <c r="L243" s="2">
        <f t="shared" si="41"/>
        <v>9.49</v>
      </c>
      <c r="M243" s="2">
        <f t="shared" si="41"/>
        <v>610.01</v>
      </c>
      <c r="N243" s="2">
        <f t="shared" si="41"/>
        <v>1013.27</v>
      </c>
      <c r="O243" s="2">
        <f t="shared" si="41"/>
        <v>182.68</v>
      </c>
      <c r="P243" s="2">
        <f t="shared" si="41"/>
        <v>173.03</v>
      </c>
      <c r="Q243" s="2">
        <f t="shared" si="41"/>
        <v>433.31</v>
      </c>
      <c r="R243" s="2">
        <f t="shared" si="41"/>
        <v>8.58</v>
      </c>
      <c r="S243" s="2">
        <f t="shared" si="41"/>
        <v>59.55</v>
      </c>
      <c r="T243" s="2">
        <f t="shared" si="41"/>
        <v>12.999999999999998</v>
      </c>
      <c r="U243" s="2">
        <f t="shared" si="41"/>
        <v>105.37</v>
      </c>
    </row>
    <row r="244" spans="1:21" ht="15.75" customHeight="1" x14ac:dyDescent="0.25">
      <c r="A244" s="3"/>
      <c r="B244" s="2" t="s">
        <v>45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409.6" x14ac:dyDescent="0.25">
      <c r="A245" s="3" t="s">
        <v>61</v>
      </c>
      <c r="B245" s="3" t="s">
        <v>62</v>
      </c>
      <c r="C245" s="3">
        <v>50</v>
      </c>
      <c r="D245" s="3">
        <v>3.9</v>
      </c>
      <c r="E245" s="3">
        <v>3.4</v>
      </c>
      <c r="F245" s="3">
        <v>25.4</v>
      </c>
      <c r="G245" s="3">
        <v>147.4</v>
      </c>
      <c r="H245" s="3">
        <v>0.05</v>
      </c>
      <c r="I245" s="3">
        <v>0.03</v>
      </c>
      <c r="J245" s="3">
        <v>15.93</v>
      </c>
      <c r="K245" s="3">
        <v>0.12</v>
      </c>
      <c r="L245" s="3">
        <v>0</v>
      </c>
      <c r="M245" s="3">
        <v>200.57</v>
      </c>
      <c r="N245" s="3">
        <v>42.12</v>
      </c>
      <c r="O245" s="3">
        <v>14.69</v>
      </c>
      <c r="P245" s="3">
        <v>5.43</v>
      </c>
      <c r="Q245" s="3">
        <v>34.11</v>
      </c>
      <c r="R245" s="3">
        <v>0.47</v>
      </c>
      <c r="S245" s="3">
        <v>27.8</v>
      </c>
      <c r="T245" s="3">
        <v>2.63</v>
      </c>
      <c r="U245" s="3">
        <v>9.19</v>
      </c>
    </row>
    <row r="246" spans="1:21" ht="409.6" x14ac:dyDescent="0.25">
      <c r="A246" s="8" t="s">
        <v>159</v>
      </c>
      <c r="B246" s="8" t="s">
        <v>160</v>
      </c>
      <c r="C246" s="3">
        <v>150</v>
      </c>
      <c r="D246" s="3">
        <v>0.1</v>
      </c>
      <c r="E246" s="3">
        <v>0.1</v>
      </c>
      <c r="F246" s="3">
        <v>8.5</v>
      </c>
      <c r="G246" s="3">
        <v>35.6</v>
      </c>
      <c r="H246" s="3">
        <v>0</v>
      </c>
      <c r="I246" s="3">
        <v>0</v>
      </c>
      <c r="J246" s="3">
        <v>0</v>
      </c>
      <c r="K246" s="3">
        <v>0</v>
      </c>
      <c r="L246" s="3">
        <v>0.8</v>
      </c>
      <c r="M246" s="3">
        <v>0</v>
      </c>
      <c r="N246" s="3">
        <v>0</v>
      </c>
      <c r="O246" s="3">
        <v>8.9</v>
      </c>
      <c r="P246" s="3">
        <v>2.8</v>
      </c>
      <c r="Q246" s="3">
        <v>1.9</v>
      </c>
      <c r="R246" s="3">
        <v>0.4</v>
      </c>
      <c r="S246" s="3">
        <v>0</v>
      </c>
      <c r="T246" s="3">
        <v>0</v>
      </c>
      <c r="U246" s="3">
        <v>0</v>
      </c>
    </row>
    <row r="247" spans="1:21" ht="409.6" x14ac:dyDescent="0.25">
      <c r="A247" s="3"/>
      <c r="B247" s="2" t="s">
        <v>47</v>
      </c>
      <c r="C247" s="2">
        <f t="shared" ref="C247:U247" si="42">SUM(C245:C246)</f>
        <v>200</v>
      </c>
      <c r="D247" s="2">
        <f t="shared" si="42"/>
        <v>4</v>
      </c>
      <c r="E247" s="2">
        <f t="shared" si="42"/>
        <v>3.5</v>
      </c>
      <c r="F247" s="2">
        <f t="shared" si="42"/>
        <v>33.9</v>
      </c>
      <c r="G247" s="2">
        <f t="shared" si="42"/>
        <v>183</v>
      </c>
      <c r="H247" s="2">
        <f t="shared" si="42"/>
        <v>0.05</v>
      </c>
      <c r="I247" s="2">
        <f t="shared" si="42"/>
        <v>0.03</v>
      </c>
      <c r="J247" s="2">
        <f t="shared" si="42"/>
        <v>15.93</v>
      </c>
      <c r="K247" s="2">
        <f t="shared" si="42"/>
        <v>0.12</v>
      </c>
      <c r="L247" s="2">
        <f t="shared" si="42"/>
        <v>0.8</v>
      </c>
      <c r="M247" s="2">
        <f t="shared" si="42"/>
        <v>200.57</v>
      </c>
      <c r="N247" s="2">
        <f t="shared" si="42"/>
        <v>42.12</v>
      </c>
      <c r="O247" s="2">
        <f t="shared" si="42"/>
        <v>23.59</v>
      </c>
      <c r="P247" s="2">
        <f t="shared" si="42"/>
        <v>8.23</v>
      </c>
      <c r="Q247" s="2">
        <f t="shared" si="42"/>
        <v>36.01</v>
      </c>
      <c r="R247" s="2">
        <f t="shared" si="42"/>
        <v>0.87</v>
      </c>
      <c r="S247" s="2">
        <f t="shared" si="42"/>
        <v>27.8</v>
      </c>
      <c r="T247" s="2">
        <f t="shared" si="42"/>
        <v>2.63</v>
      </c>
      <c r="U247" s="2">
        <f t="shared" si="42"/>
        <v>9.19</v>
      </c>
    </row>
    <row r="248" spans="1:21" ht="409.6" x14ac:dyDescent="0.25">
      <c r="A248" s="3"/>
      <c r="B248" s="5" t="s">
        <v>48</v>
      </c>
      <c r="C248" s="5">
        <f t="shared" ref="C248:U248" si="43">C231+C234+C243+C247</f>
        <v>1310</v>
      </c>
      <c r="D248" s="5">
        <f t="shared" si="43"/>
        <v>46.67</v>
      </c>
      <c r="E248" s="5">
        <f t="shared" si="43"/>
        <v>38.04</v>
      </c>
      <c r="F248" s="5">
        <f t="shared" si="43"/>
        <v>152.5</v>
      </c>
      <c r="G248" s="5">
        <f t="shared" si="43"/>
        <v>1139.5</v>
      </c>
      <c r="H248" s="5">
        <f t="shared" si="43"/>
        <v>0.76000000000000012</v>
      </c>
      <c r="I248" s="5">
        <f t="shared" si="43"/>
        <v>0.72400000000000009</v>
      </c>
      <c r="J248" s="5">
        <f t="shared" si="43"/>
        <v>204.68</v>
      </c>
      <c r="K248" s="5">
        <f t="shared" si="43"/>
        <v>0.28000000000000003</v>
      </c>
      <c r="L248" s="5">
        <f t="shared" si="43"/>
        <v>11.46</v>
      </c>
      <c r="M248" s="5">
        <f t="shared" si="43"/>
        <v>1067.25</v>
      </c>
      <c r="N248" s="5">
        <f t="shared" si="43"/>
        <v>1481.4599999999998</v>
      </c>
      <c r="O248" s="5">
        <f t="shared" si="43"/>
        <v>581.7700000000001</v>
      </c>
      <c r="P248" s="5">
        <f t="shared" si="43"/>
        <v>232.30999999999997</v>
      </c>
      <c r="Q248" s="5">
        <f t="shared" si="43"/>
        <v>744.56999999999994</v>
      </c>
      <c r="R248" s="5">
        <f t="shared" si="43"/>
        <v>10.626999999999999</v>
      </c>
      <c r="S248" s="5">
        <f t="shared" si="43"/>
        <v>122.5</v>
      </c>
      <c r="T248" s="5">
        <f t="shared" si="43"/>
        <v>21.259999999999998</v>
      </c>
      <c r="U248" s="5">
        <f t="shared" si="43"/>
        <v>181.02</v>
      </c>
    </row>
    <row r="250" spans="1:21" ht="15.75" x14ac:dyDescent="0.25">
      <c r="A250" s="30" t="s">
        <v>156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</row>
    <row r="251" spans="1:21" ht="409.6" x14ac:dyDescent="0.25">
      <c r="A251" s="7" t="s">
        <v>0</v>
      </c>
      <c r="B251" s="7" t="s">
        <v>1</v>
      </c>
      <c r="C251" s="7" t="s">
        <v>2</v>
      </c>
      <c r="D251" s="7" t="s">
        <v>3</v>
      </c>
      <c r="E251" s="7" t="s">
        <v>4</v>
      </c>
      <c r="F251" s="7" t="s">
        <v>5</v>
      </c>
      <c r="G251" s="7" t="s">
        <v>6</v>
      </c>
      <c r="H251" s="7" t="s">
        <v>7</v>
      </c>
      <c r="I251" s="7" t="s">
        <v>8</v>
      </c>
      <c r="J251" s="7" t="s">
        <v>9</v>
      </c>
      <c r="K251" s="7" t="s">
        <v>10</v>
      </c>
      <c r="L251" s="7" t="s">
        <v>11</v>
      </c>
      <c r="M251" s="7" t="s">
        <v>12</v>
      </c>
      <c r="N251" s="7" t="s">
        <v>13</v>
      </c>
      <c r="O251" s="7" t="s">
        <v>14</v>
      </c>
      <c r="P251" s="7" t="s">
        <v>15</v>
      </c>
      <c r="Q251" s="7" t="s">
        <v>16</v>
      </c>
      <c r="R251" s="7" t="s">
        <v>17</v>
      </c>
      <c r="S251" s="7" t="s">
        <v>18</v>
      </c>
      <c r="T251" s="7" t="s">
        <v>19</v>
      </c>
      <c r="U251" s="7" t="s">
        <v>20</v>
      </c>
    </row>
    <row r="252" spans="1:21" ht="409.6" x14ac:dyDescent="0.25">
      <c r="A252" s="7"/>
      <c r="B252" s="7"/>
      <c r="C252" s="7" t="s">
        <v>21</v>
      </c>
      <c r="D252" s="7" t="s">
        <v>21</v>
      </c>
      <c r="E252" s="7" t="s">
        <v>21</v>
      </c>
      <c r="F252" s="7" t="s">
        <v>21</v>
      </c>
      <c r="G252" s="7" t="s">
        <v>22</v>
      </c>
      <c r="H252" s="7" t="s">
        <v>23</v>
      </c>
      <c r="I252" s="7" t="s">
        <v>23</v>
      </c>
      <c r="J252" s="7" t="s">
        <v>24</v>
      </c>
      <c r="K252" s="7" t="s">
        <v>25</v>
      </c>
      <c r="L252" s="7" t="s">
        <v>23</v>
      </c>
      <c r="M252" s="7" t="s">
        <v>23</v>
      </c>
      <c r="N252" s="7" t="s">
        <v>23</v>
      </c>
      <c r="O252" s="7" t="s">
        <v>23</v>
      </c>
      <c r="P252" s="7" t="s">
        <v>23</v>
      </c>
      <c r="Q252" s="7" t="s">
        <v>23</v>
      </c>
      <c r="R252" s="7" t="s">
        <v>23</v>
      </c>
      <c r="S252" s="7" t="s">
        <v>25</v>
      </c>
      <c r="T252" s="7" t="s">
        <v>25</v>
      </c>
      <c r="U252" s="7" t="s">
        <v>25</v>
      </c>
    </row>
    <row r="253" spans="1:21" ht="409.6" x14ac:dyDescent="0.25">
      <c r="A253" s="3"/>
      <c r="B253" s="4" t="s">
        <v>106</v>
      </c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409.6" x14ac:dyDescent="0.25">
      <c r="A254" s="3"/>
      <c r="B254" s="2" t="s">
        <v>27</v>
      </c>
      <c r="C254" s="6" t="s">
        <v>142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409.6" x14ac:dyDescent="0.25">
      <c r="A255" s="3" t="s">
        <v>50</v>
      </c>
      <c r="B255" s="3" t="s">
        <v>51</v>
      </c>
      <c r="C255" s="3">
        <v>10</v>
      </c>
      <c r="D255" s="3">
        <v>2.2999999999999998</v>
      </c>
      <c r="E255" s="3">
        <v>3</v>
      </c>
      <c r="F255" s="3">
        <v>0</v>
      </c>
      <c r="G255" s="3">
        <v>35.799999999999997</v>
      </c>
      <c r="H255" s="3">
        <v>0</v>
      </c>
      <c r="I255" s="3">
        <v>0.03</v>
      </c>
      <c r="J255" s="3">
        <v>26</v>
      </c>
      <c r="K255" s="3">
        <v>0.1</v>
      </c>
      <c r="L255" s="3">
        <v>7.0000000000000007E-2</v>
      </c>
      <c r="M255" s="3">
        <v>81</v>
      </c>
      <c r="N255" s="3">
        <v>8.8000000000000007</v>
      </c>
      <c r="O255" s="3">
        <v>88</v>
      </c>
      <c r="P255" s="3">
        <v>3.5</v>
      </c>
      <c r="Q255" s="3">
        <v>50</v>
      </c>
      <c r="R255" s="3">
        <v>0.1</v>
      </c>
      <c r="S255" s="3">
        <v>0</v>
      </c>
      <c r="T255" s="3">
        <v>1.45</v>
      </c>
      <c r="U255" s="3">
        <v>0</v>
      </c>
    </row>
    <row r="256" spans="1:21" ht="17.25" customHeight="1" x14ac:dyDescent="0.25">
      <c r="A256" s="3" t="s">
        <v>108</v>
      </c>
      <c r="B256" s="3" t="s">
        <v>109</v>
      </c>
      <c r="C256" s="3">
        <v>180</v>
      </c>
      <c r="D256" s="3">
        <v>4.4000000000000004</v>
      </c>
      <c r="E256" s="3">
        <v>4</v>
      </c>
      <c r="F256" s="3">
        <v>16.5</v>
      </c>
      <c r="G256" s="3">
        <v>120.1</v>
      </c>
      <c r="H256" s="3">
        <v>0.04</v>
      </c>
      <c r="I256" s="3">
        <v>0.16</v>
      </c>
      <c r="J256" s="3">
        <v>21.49</v>
      </c>
      <c r="K256" s="3">
        <v>0.02</v>
      </c>
      <c r="L256" s="3">
        <v>0.66</v>
      </c>
      <c r="M256" s="3">
        <v>102.36</v>
      </c>
      <c r="N256" s="3">
        <v>165.14</v>
      </c>
      <c r="O256" s="3">
        <v>151.69</v>
      </c>
      <c r="P256" s="3">
        <v>21.65</v>
      </c>
      <c r="Q256" s="3">
        <v>118.04</v>
      </c>
      <c r="R256" s="3">
        <v>0.25</v>
      </c>
      <c r="S256" s="3">
        <v>18.739999999999998</v>
      </c>
      <c r="T256" s="3">
        <v>4.1500000000000004</v>
      </c>
      <c r="U256" s="3">
        <v>32.450000000000003</v>
      </c>
    </row>
    <row r="257" spans="1:21" ht="409.6" x14ac:dyDescent="0.25">
      <c r="A257" s="3" t="s">
        <v>83</v>
      </c>
      <c r="B257" s="3" t="s">
        <v>84</v>
      </c>
      <c r="C257" s="3">
        <v>150</v>
      </c>
      <c r="D257" s="3">
        <v>0.1</v>
      </c>
      <c r="E257" s="3">
        <v>0</v>
      </c>
      <c r="F257" s="3">
        <v>4.8</v>
      </c>
      <c r="G257" s="3">
        <v>19.600000000000001</v>
      </c>
      <c r="H257" s="3">
        <v>0</v>
      </c>
      <c r="I257" s="3">
        <v>0</v>
      </c>
      <c r="J257" s="3">
        <v>0.11</v>
      </c>
      <c r="K257" s="3">
        <v>0</v>
      </c>
      <c r="L257" s="3">
        <v>0.02</v>
      </c>
      <c r="M257" s="3">
        <v>0.27</v>
      </c>
      <c r="N257" s="3">
        <v>7.85</v>
      </c>
      <c r="O257" s="3">
        <v>47.93</v>
      </c>
      <c r="P257" s="3">
        <v>1.44</v>
      </c>
      <c r="Q257" s="3">
        <v>2.69</v>
      </c>
      <c r="R257" s="3">
        <v>0.28000000000000003</v>
      </c>
      <c r="S257" s="3">
        <v>0</v>
      </c>
      <c r="T257" s="3">
        <v>0</v>
      </c>
      <c r="U257" s="3">
        <v>0</v>
      </c>
    </row>
    <row r="258" spans="1:21" ht="409.6" x14ac:dyDescent="0.25">
      <c r="A258" s="3" t="s">
        <v>32</v>
      </c>
      <c r="B258" s="3" t="s">
        <v>33</v>
      </c>
      <c r="C258" s="3">
        <v>20</v>
      </c>
      <c r="D258" s="3">
        <v>1.6</v>
      </c>
      <c r="E258" s="3">
        <v>0.2</v>
      </c>
      <c r="F258" s="3">
        <v>9.8000000000000007</v>
      </c>
      <c r="G258" s="3">
        <v>47.5</v>
      </c>
      <c r="H258" s="3">
        <v>0.03</v>
      </c>
      <c r="I258" s="3">
        <v>0.01</v>
      </c>
      <c r="J258" s="3">
        <v>0</v>
      </c>
      <c r="K258" s="3">
        <v>0</v>
      </c>
      <c r="L258" s="3">
        <v>0</v>
      </c>
      <c r="M258" s="3">
        <v>88.6</v>
      </c>
      <c r="N258" s="3">
        <v>27.2</v>
      </c>
      <c r="O258" s="3">
        <v>4.5999999999999996</v>
      </c>
      <c r="P258" s="3">
        <v>6.8</v>
      </c>
      <c r="Q258" s="3">
        <v>17.8</v>
      </c>
      <c r="R258" s="3">
        <v>0.4</v>
      </c>
      <c r="S258" s="3">
        <v>0.64</v>
      </c>
      <c r="T258" s="3">
        <v>1.2</v>
      </c>
      <c r="U258" s="3">
        <v>2.9</v>
      </c>
    </row>
    <row r="259" spans="1:21" ht="409.6" x14ac:dyDescent="0.25">
      <c r="A259" s="3"/>
      <c r="B259" s="2" t="s">
        <v>34</v>
      </c>
      <c r="C259" s="2">
        <f t="shared" ref="C259:U259" si="44">SUM(C255:C258)</f>
        <v>360</v>
      </c>
      <c r="D259" s="2">
        <f t="shared" si="44"/>
        <v>8.4</v>
      </c>
      <c r="E259" s="2">
        <f t="shared" si="44"/>
        <v>7.2</v>
      </c>
      <c r="F259" s="2">
        <f t="shared" si="44"/>
        <v>31.1</v>
      </c>
      <c r="G259" s="2">
        <f t="shared" si="44"/>
        <v>222.99999999999997</v>
      </c>
      <c r="H259" s="2">
        <f t="shared" si="44"/>
        <v>7.0000000000000007E-2</v>
      </c>
      <c r="I259" s="2">
        <f t="shared" si="44"/>
        <v>0.2</v>
      </c>
      <c r="J259" s="2">
        <f t="shared" si="44"/>
        <v>47.599999999999994</v>
      </c>
      <c r="K259" s="2">
        <f t="shared" si="44"/>
        <v>0.12000000000000001</v>
      </c>
      <c r="L259" s="2">
        <f t="shared" si="44"/>
        <v>0.75</v>
      </c>
      <c r="M259" s="2">
        <f t="shared" si="44"/>
        <v>272.23</v>
      </c>
      <c r="N259" s="2">
        <f t="shared" si="44"/>
        <v>208.98999999999998</v>
      </c>
      <c r="O259" s="2">
        <f t="shared" si="44"/>
        <v>292.22000000000003</v>
      </c>
      <c r="P259" s="2">
        <f t="shared" si="44"/>
        <v>33.39</v>
      </c>
      <c r="Q259" s="2">
        <f t="shared" si="44"/>
        <v>188.53000000000003</v>
      </c>
      <c r="R259" s="2">
        <f t="shared" si="44"/>
        <v>1.03</v>
      </c>
      <c r="S259" s="2">
        <f t="shared" si="44"/>
        <v>19.38</v>
      </c>
      <c r="T259" s="2">
        <f t="shared" si="44"/>
        <v>6.8000000000000007</v>
      </c>
      <c r="U259" s="2">
        <f t="shared" si="44"/>
        <v>35.35</v>
      </c>
    </row>
    <row r="260" spans="1:21" ht="409.6" x14ac:dyDescent="0.25">
      <c r="A260" s="3"/>
      <c r="B260" s="2" t="s">
        <v>35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409.6" x14ac:dyDescent="0.25">
      <c r="A261" s="3" t="s">
        <v>32</v>
      </c>
      <c r="B261" s="3" t="s">
        <v>36</v>
      </c>
      <c r="C261" s="3">
        <v>100</v>
      </c>
      <c r="D261" s="3">
        <v>2.9</v>
      </c>
      <c r="E261" s="3">
        <v>2.5</v>
      </c>
      <c r="F261" s="3">
        <v>4.8</v>
      </c>
      <c r="G261" s="3">
        <v>53.3</v>
      </c>
      <c r="H261" s="3">
        <v>2.9000000000000001E-2</v>
      </c>
      <c r="I261" s="3">
        <v>0.12</v>
      </c>
      <c r="J261" s="3">
        <v>13.2</v>
      </c>
      <c r="K261" s="3">
        <v>0</v>
      </c>
      <c r="L261" s="3">
        <v>0.52</v>
      </c>
      <c r="M261" s="3">
        <v>38</v>
      </c>
      <c r="N261" s="3">
        <v>121.18</v>
      </c>
      <c r="O261" s="3">
        <v>105.6</v>
      </c>
      <c r="P261" s="3">
        <v>12.18</v>
      </c>
      <c r="Q261" s="3">
        <v>78.3</v>
      </c>
      <c r="R261" s="3">
        <v>8.6999999999999994E-2</v>
      </c>
      <c r="S261" s="3">
        <v>9</v>
      </c>
      <c r="T261" s="3">
        <v>1.76</v>
      </c>
      <c r="U261" s="3">
        <v>20</v>
      </c>
    </row>
    <row r="262" spans="1:21" ht="409.6" x14ac:dyDescent="0.25">
      <c r="A262" s="3"/>
      <c r="B262" s="2" t="s">
        <v>37</v>
      </c>
      <c r="C262" s="2">
        <f>C261</f>
        <v>100</v>
      </c>
      <c r="D262" s="2">
        <f t="shared" ref="D262:U262" si="45">D261</f>
        <v>2.9</v>
      </c>
      <c r="E262" s="2">
        <f t="shared" si="45"/>
        <v>2.5</v>
      </c>
      <c r="F262" s="2">
        <f t="shared" si="45"/>
        <v>4.8</v>
      </c>
      <c r="G262" s="2">
        <f t="shared" si="45"/>
        <v>53.3</v>
      </c>
      <c r="H262" s="2">
        <f t="shared" si="45"/>
        <v>2.9000000000000001E-2</v>
      </c>
      <c r="I262" s="2">
        <f t="shared" si="45"/>
        <v>0.12</v>
      </c>
      <c r="J262" s="2">
        <f t="shared" si="45"/>
        <v>13.2</v>
      </c>
      <c r="K262" s="2">
        <f t="shared" si="45"/>
        <v>0</v>
      </c>
      <c r="L262" s="2">
        <f t="shared" si="45"/>
        <v>0.52</v>
      </c>
      <c r="M262" s="2">
        <f t="shared" si="45"/>
        <v>38</v>
      </c>
      <c r="N262" s="2">
        <f t="shared" si="45"/>
        <v>121.18</v>
      </c>
      <c r="O262" s="2">
        <f t="shared" si="45"/>
        <v>105.6</v>
      </c>
      <c r="P262" s="2">
        <f t="shared" si="45"/>
        <v>12.18</v>
      </c>
      <c r="Q262" s="2">
        <f t="shared" si="45"/>
        <v>78.3</v>
      </c>
      <c r="R262" s="2">
        <f t="shared" si="45"/>
        <v>8.6999999999999994E-2</v>
      </c>
      <c r="S262" s="2">
        <f t="shared" si="45"/>
        <v>9</v>
      </c>
      <c r="T262" s="2">
        <f t="shared" si="45"/>
        <v>1.76</v>
      </c>
      <c r="U262" s="2">
        <f t="shared" si="45"/>
        <v>20</v>
      </c>
    </row>
    <row r="263" spans="1:21" ht="409.6" x14ac:dyDescent="0.25">
      <c r="A263" s="3"/>
      <c r="B263" s="2" t="s">
        <v>38</v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30" x14ac:dyDescent="0.25">
      <c r="A264" s="8" t="s">
        <v>171</v>
      </c>
      <c r="B264" s="15" t="s">
        <v>177</v>
      </c>
      <c r="C264" s="3">
        <v>50</v>
      </c>
      <c r="D264" s="3">
        <v>0.46</v>
      </c>
      <c r="E264" s="3">
        <v>5.09</v>
      </c>
      <c r="F264" s="3">
        <v>3.57</v>
      </c>
      <c r="G264" s="3">
        <v>62</v>
      </c>
      <c r="H264" s="3">
        <v>0.01</v>
      </c>
      <c r="I264" s="3">
        <v>0.02</v>
      </c>
      <c r="J264" s="3">
        <v>366.45</v>
      </c>
      <c r="K264" s="3">
        <v>0</v>
      </c>
      <c r="L264" s="3">
        <v>2</v>
      </c>
      <c r="M264" s="3">
        <v>57</v>
      </c>
      <c r="N264" s="3">
        <v>86</v>
      </c>
      <c r="O264" s="3">
        <v>10</v>
      </c>
      <c r="P264" s="3">
        <v>11</v>
      </c>
      <c r="Q264" s="3">
        <v>16</v>
      </c>
      <c r="R264" s="3">
        <v>0.5</v>
      </c>
      <c r="S264" s="3">
        <v>8.5</v>
      </c>
      <c r="T264" s="3">
        <v>0</v>
      </c>
      <c r="U264" s="3">
        <v>17.98</v>
      </c>
    </row>
    <row r="265" spans="1:21" ht="409.6" x14ac:dyDescent="0.25">
      <c r="A265" s="3" t="s">
        <v>39</v>
      </c>
      <c r="B265" s="8" t="s">
        <v>161</v>
      </c>
      <c r="C265" s="3">
        <v>200</v>
      </c>
      <c r="D265" s="3">
        <v>5.2</v>
      </c>
      <c r="E265" s="3">
        <v>2.8</v>
      </c>
      <c r="F265" s="3">
        <v>18.5</v>
      </c>
      <c r="G265" s="3">
        <v>119.6</v>
      </c>
      <c r="H265" s="3">
        <v>0.09</v>
      </c>
      <c r="I265" s="3">
        <v>0.05</v>
      </c>
      <c r="J265" s="3">
        <v>97.51</v>
      </c>
      <c r="K265" s="3">
        <v>0</v>
      </c>
      <c r="L265" s="3">
        <v>6.89</v>
      </c>
      <c r="M265" s="3">
        <v>93.01</v>
      </c>
      <c r="N265" s="3">
        <v>410.42</v>
      </c>
      <c r="O265" s="3">
        <v>13.73</v>
      </c>
      <c r="P265" s="3">
        <v>20.84</v>
      </c>
      <c r="Q265" s="3">
        <v>54.56</v>
      </c>
      <c r="R265" s="3">
        <v>0.86</v>
      </c>
      <c r="S265" s="3">
        <v>16.760000000000002</v>
      </c>
      <c r="T265" s="3">
        <v>0.23</v>
      </c>
      <c r="U265" s="3">
        <v>32.72</v>
      </c>
    </row>
    <row r="266" spans="1:21" ht="409.6" x14ac:dyDescent="0.25">
      <c r="A266" s="3" t="s">
        <v>92</v>
      </c>
      <c r="B266" s="3" t="s">
        <v>93</v>
      </c>
      <c r="C266" s="3">
        <v>130</v>
      </c>
      <c r="D266" s="3">
        <v>2.7</v>
      </c>
      <c r="E266" s="3">
        <v>4.5999999999999996</v>
      </c>
      <c r="F266" s="3">
        <v>17.2</v>
      </c>
      <c r="G266" s="3">
        <v>120.8</v>
      </c>
      <c r="H266" s="3">
        <v>0.1</v>
      </c>
      <c r="I266" s="3">
        <v>0.09</v>
      </c>
      <c r="J266" s="3">
        <v>20.62</v>
      </c>
      <c r="K266" s="3">
        <v>0.08</v>
      </c>
      <c r="L266" s="3">
        <v>8.84</v>
      </c>
      <c r="M266" s="3">
        <v>140.21</v>
      </c>
      <c r="N266" s="3">
        <v>541.52</v>
      </c>
      <c r="O266" s="3">
        <v>34.22</v>
      </c>
      <c r="P266" s="3">
        <v>24.47</v>
      </c>
      <c r="Q266" s="3">
        <v>73.209999999999994</v>
      </c>
      <c r="R266" s="3">
        <v>0.89</v>
      </c>
      <c r="S266" s="3">
        <v>24.67</v>
      </c>
      <c r="T266" s="3">
        <v>0.68</v>
      </c>
      <c r="U266" s="3">
        <v>37.090000000000003</v>
      </c>
    </row>
    <row r="267" spans="1:21" ht="409.6" x14ac:dyDescent="0.25">
      <c r="A267" s="15" t="s">
        <v>172</v>
      </c>
      <c r="B267" s="8" t="s">
        <v>173</v>
      </c>
      <c r="C267" s="22" t="s">
        <v>174</v>
      </c>
      <c r="D267" s="3">
        <v>9.3000000000000007</v>
      </c>
      <c r="E267" s="3">
        <v>7.1</v>
      </c>
      <c r="F267" s="3">
        <v>11.8</v>
      </c>
      <c r="G267" s="3">
        <v>148.6</v>
      </c>
      <c r="H267" s="3">
        <v>0</v>
      </c>
      <c r="I267" s="3">
        <v>0</v>
      </c>
      <c r="J267" s="3">
        <v>0.1</v>
      </c>
      <c r="K267" s="3">
        <v>0</v>
      </c>
      <c r="L267" s="3">
        <v>1.4</v>
      </c>
      <c r="M267" s="3">
        <v>0</v>
      </c>
      <c r="N267" s="3">
        <v>0</v>
      </c>
      <c r="O267" s="3">
        <v>14.7</v>
      </c>
      <c r="P267" s="3">
        <v>18.899999999999999</v>
      </c>
      <c r="Q267" s="3">
        <v>97</v>
      </c>
      <c r="R267" s="3">
        <v>1.7</v>
      </c>
      <c r="S267" s="3">
        <v>0</v>
      </c>
      <c r="T267" s="3">
        <v>0</v>
      </c>
      <c r="U267" s="3">
        <v>0</v>
      </c>
    </row>
    <row r="268" spans="1:21" ht="409.6" x14ac:dyDescent="0.25">
      <c r="A268" s="3" t="s">
        <v>40</v>
      </c>
      <c r="B268" s="3" t="s">
        <v>41</v>
      </c>
      <c r="C268" s="3">
        <v>150</v>
      </c>
      <c r="D268" s="3">
        <v>0.4</v>
      </c>
      <c r="E268" s="3">
        <v>0</v>
      </c>
      <c r="F268" s="3">
        <v>14.8</v>
      </c>
      <c r="G268" s="3">
        <v>60.7</v>
      </c>
      <c r="H268" s="3">
        <v>0</v>
      </c>
      <c r="I268" s="3">
        <v>0</v>
      </c>
      <c r="J268" s="3">
        <v>11.25</v>
      </c>
      <c r="K268" s="3">
        <v>0</v>
      </c>
      <c r="L268" s="3">
        <v>0.02</v>
      </c>
      <c r="M268" s="3">
        <v>0.04</v>
      </c>
      <c r="N268" s="3">
        <v>0.13</v>
      </c>
      <c r="O268" s="3">
        <v>81.06</v>
      </c>
      <c r="P268" s="3">
        <v>1.58</v>
      </c>
      <c r="Q268" s="3">
        <v>3.23</v>
      </c>
      <c r="R268" s="3">
        <v>0.06</v>
      </c>
      <c r="S268" s="3">
        <v>0</v>
      </c>
      <c r="T268" s="3">
        <v>0</v>
      </c>
      <c r="U268" s="3">
        <v>0</v>
      </c>
    </row>
    <row r="269" spans="1:21" ht="409.6" x14ac:dyDescent="0.25">
      <c r="A269" s="3" t="s">
        <v>32</v>
      </c>
      <c r="B269" s="3" t="s">
        <v>42</v>
      </c>
      <c r="C269" s="3">
        <v>20</v>
      </c>
      <c r="D269" s="3">
        <v>1.5</v>
      </c>
      <c r="E269" s="3">
        <v>0.2</v>
      </c>
      <c r="F269" s="3">
        <v>9.8000000000000007</v>
      </c>
      <c r="G269" s="3">
        <v>46.9</v>
      </c>
      <c r="H269" s="3">
        <v>0.02</v>
      </c>
      <c r="I269" s="3">
        <v>0.01</v>
      </c>
      <c r="J269" s="3">
        <v>0</v>
      </c>
      <c r="K269" s="3">
        <v>0</v>
      </c>
      <c r="L269" s="3">
        <v>0</v>
      </c>
      <c r="M269" s="3">
        <v>99.8</v>
      </c>
      <c r="N269" s="3">
        <v>18.600000000000001</v>
      </c>
      <c r="O269" s="3">
        <v>4</v>
      </c>
      <c r="P269" s="3">
        <v>2.8</v>
      </c>
      <c r="Q269" s="3">
        <v>13</v>
      </c>
      <c r="R269" s="3">
        <v>0.22</v>
      </c>
      <c r="S269" s="3">
        <v>0.64</v>
      </c>
      <c r="T269" s="3">
        <v>1.2</v>
      </c>
      <c r="U269" s="3">
        <v>2.9</v>
      </c>
    </row>
    <row r="270" spans="1:21" ht="409.6" x14ac:dyDescent="0.25">
      <c r="A270" s="3" t="s">
        <v>32</v>
      </c>
      <c r="B270" s="3" t="s">
        <v>43</v>
      </c>
      <c r="C270" s="3">
        <v>20</v>
      </c>
      <c r="D270" s="3">
        <v>1.3</v>
      </c>
      <c r="E270" s="3">
        <v>0.2</v>
      </c>
      <c r="F270" s="3">
        <v>6.7</v>
      </c>
      <c r="G270" s="3">
        <v>34.200000000000003</v>
      </c>
      <c r="H270" s="3">
        <v>0.04</v>
      </c>
      <c r="I270" s="3">
        <v>0.02</v>
      </c>
      <c r="J270" s="3">
        <v>0</v>
      </c>
      <c r="K270" s="3">
        <v>0</v>
      </c>
      <c r="L270" s="3">
        <v>0</v>
      </c>
      <c r="M270" s="3">
        <v>122</v>
      </c>
      <c r="N270" s="3">
        <v>49</v>
      </c>
      <c r="O270" s="3">
        <v>7</v>
      </c>
      <c r="P270" s="3">
        <v>9.4</v>
      </c>
      <c r="Q270" s="3">
        <v>31.6</v>
      </c>
      <c r="R270" s="3">
        <v>0.78</v>
      </c>
      <c r="S270" s="3">
        <v>0</v>
      </c>
      <c r="T270" s="3">
        <v>6.18</v>
      </c>
      <c r="U270" s="3">
        <v>0</v>
      </c>
    </row>
    <row r="271" spans="1:21" ht="409.6" x14ac:dyDescent="0.25">
      <c r="A271" s="3"/>
      <c r="B271" s="2" t="s">
        <v>44</v>
      </c>
      <c r="C271" s="2">
        <v>650</v>
      </c>
      <c r="D271" s="2">
        <f t="shared" ref="D271:U271" si="46">SUM(D264:D270)</f>
        <v>20.86</v>
      </c>
      <c r="E271" s="2">
        <f t="shared" si="46"/>
        <v>19.989999999999995</v>
      </c>
      <c r="F271" s="2">
        <f t="shared" si="46"/>
        <v>82.36999999999999</v>
      </c>
      <c r="G271" s="2">
        <f t="shared" si="46"/>
        <v>592.80000000000007</v>
      </c>
      <c r="H271" s="2">
        <f t="shared" si="46"/>
        <v>0.26</v>
      </c>
      <c r="I271" s="2">
        <f t="shared" si="46"/>
        <v>0.19</v>
      </c>
      <c r="J271" s="2">
        <f t="shared" si="46"/>
        <v>495.93</v>
      </c>
      <c r="K271" s="2">
        <f t="shared" si="46"/>
        <v>0.08</v>
      </c>
      <c r="L271" s="2">
        <f t="shared" si="46"/>
        <v>19.149999999999999</v>
      </c>
      <c r="M271" s="2">
        <f t="shared" si="46"/>
        <v>512.06000000000006</v>
      </c>
      <c r="N271" s="2">
        <f t="shared" si="46"/>
        <v>1105.67</v>
      </c>
      <c r="O271" s="2">
        <f t="shared" si="46"/>
        <v>164.71</v>
      </c>
      <c r="P271" s="2">
        <f t="shared" si="46"/>
        <v>88.990000000000009</v>
      </c>
      <c r="Q271" s="2">
        <f t="shared" si="46"/>
        <v>288.60000000000002</v>
      </c>
      <c r="R271" s="2">
        <f t="shared" si="46"/>
        <v>5.01</v>
      </c>
      <c r="S271" s="2">
        <f t="shared" si="46"/>
        <v>50.570000000000007</v>
      </c>
      <c r="T271" s="2">
        <f t="shared" si="46"/>
        <v>8.2899999999999991</v>
      </c>
      <c r="U271" s="2">
        <f t="shared" si="46"/>
        <v>90.690000000000012</v>
      </c>
    </row>
    <row r="272" spans="1:21" ht="409.6" x14ac:dyDescent="0.25">
      <c r="A272" s="3"/>
      <c r="B272" s="2" t="s">
        <v>45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409.6" x14ac:dyDescent="0.25">
      <c r="A273" s="3" t="s">
        <v>30</v>
      </c>
      <c r="B273" s="3" t="s">
        <v>31</v>
      </c>
      <c r="C273" s="3">
        <v>150</v>
      </c>
      <c r="D273" s="3">
        <v>1.1000000000000001</v>
      </c>
      <c r="E273" s="3">
        <v>0.8</v>
      </c>
      <c r="F273" s="3">
        <v>6.4</v>
      </c>
      <c r="G273" s="3">
        <v>37.700000000000003</v>
      </c>
      <c r="H273" s="3">
        <v>0.01</v>
      </c>
      <c r="I273" s="3">
        <v>0.05</v>
      </c>
      <c r="J273" s="3">
        <v>5.0599999999999996</v>
      </c>
      <c r="K273" s="3">
        <v>0</v>
      </c>
      <c r="L273" s="3">
        <v>0.21</v>
      </c>
      <c r="M273" s="3">
        <v>14.52</v>
      </c>
      <c r="N273" s="3">
        <v>53.29</v>
      </c>
      <c r="O273" s="3">
        <v>75.98</v>
      </c>
      <c r="P273" s="3">
        <v>6</v>
      </c>
      <c r="Q273" s="3">
        <v>32.049999999999997</v>
      </c>
      <c r="R273" s="3">
        <v>0.31</v>
      </c>
      <c r="S273" s="3">
        <v>3.38</v>
      </c>
      <c r="T273" s="3">
        <v>0.66</v>
      </c>
      <c r="U273" s="3">
        <v>7.5</v>
      </c>
    </row>
    <row r="274" spans="1:21" ht="409.6" x14ac:dyDescent="0.25">
      <c r="A274" s="8" t="s">
        <v>32</v>
      </c>
      <c r="B274" s="8" t="s">
        <v>170</v>
      </c>
      <c r="C274" s="3">
        <v>100</v>
      </c>
      <c r="D274" s="3">
        <v>3.6</v>
      </c>
      <c r="E274" s="3">
        <v>1.2</v>
      </c>
      <c r="F274" s="3">
        <v>50.4</v>
      </c>
      <c r="G274" s="3">
        <v>226.8</v>
      </c>
      <c r="H274" s="3">
        <v>7.0000000000000007E-2</v>
      </c>
      <c r="I274" s="3">
        <v>0.1</v>
      </c>
      <c r="J274" s="3">
        <v>28.8</v>
      </c>
      <c r="K274" s="3">
        <v>0</v>
      </c>
      <c r="L274" s="3">
        <v>10</v>
      </c>
      <c r="M274" s="3">
        <v>57</v>
      </c>
      <c r="N274" s="3">
        <v>693</v>
      </c>
      <c r="O274" s="3">
        <v>17</v>
      </c>
      <c r="P274" s="3">
        <v>88</v>
      </c>
      <c r="Q274" s="3">
        <v>58</v>
      </c>
      <c r="R274" s="3">
        <v>1.3</v>
      </c>
      <c r="S274" s="3">
        <v>0.12</v>
      </c>
      <c r="T274" s="3">
        <v>2.1</v>
      </c>
      <c r="U274" s="3">
        <v>5.28</v>
      </c>
    </row>
    <row r="275" spans="1:21" ht="409.6" x14ac:dyDescent="0.25">
      <c r="A275" s="3" t="s">
        <v>32</v>
      </c>
      <c r="B275" s="3" t="s">
        <v>87</v>
      </c>
      <c r="C275" s="3">
        <v>12</v>
      </c>
      <c r="D275" s="3">
        <v>1.6</v>
      </c>
      <c r="E275" s="3">
        <v>0.2</v>
      </c>
      <c r="F275" s="3">
        <v>10.3</v>
      </c>
      <c r="G275" s="3">
        <v>49.6</v>
      </c>
      <c r="H275" s="3">
        <v>0.03</v>
      </c>
      <c r="I275" s="3">
        <v>0.01</v>
      </c>
      <c r="J275" s="3">
        <v>0</v>
      </c>
      <c r="K275" s="3">
        <v>0</v>
      </c>
      <c r="L275" s="3">
        <v>0</v>
      </c>
      <c r="M275" s="3">
        <v>90.75</v>
      </c>
      <c r="N275" s="3">
        <v>27.75</v>
      </c>
      <c r="O275" s="3">
        <v>4.5</v>
      </c>
      <c r="P275" s="3">
        <v>6.9</v>
      </c>
      <c r="Q275" s="3">
        <v>18.149999999999999</v>
      </c>
      <c r="R275" s="3">
        <v>0.44</v>
      </c>
      <c r="S275" s="3">
        <v>0</v>
      </c>
      <c r="T275" s="3">
        <v>0</v>
      </c>
      <c r="U275" s="3">
        <v>0</v>
      </c>
    </row>
    <row r="276" spans="1:21" ht="409.6" x14ac:dyDescent="0.25">
      <c r="A276" s="3"/>
      <c r="B276" s="2" t="s">
        <v>47</v>
      </c>
      <c r="C276" s="2">
        <f t="shared" ref="C276:U276" si="47">SUM(C273:C275)</f>
        <v>262</v>
      </c>
      <c r="D276" s="2">
        <f t="shared" si="47"/>
        <v>6.3000000000000007</v>
      </c>
      <c r="E276" s="2">
        <f t="shared" si="47"/>
        <v>2.2000000000000002</v>
      </c>
      <c r="F276" s="2">
        <f t="shared" si="47"/>
        <v>67.099999999999994</v>
      </c>
      <c r="G276" s="2">
        <f t="shared" si="47"/>
        <v>314.10000000000002</v>
      </c>
      <c r="H276" s="2">
        <f t="shared" si="47"/>
        <v>0.11</v>
      </c>
      <c r="I276" s="2">
        <f t="shared" si="47"/>
        <v>0.16000000000000003</v>
      </c>
      <c r="J276" s="2">
        <f t="shared" si="47"/>
        <v>33.86</v>
      </c>
      <c r="K276" s="2">
        <f t="shared" si="47"/>
        <v>0</v>
      </c>
      <c r="L276" s="2">
        <f t="shared" si="47"/>
        <v>10.210000000000001</v>
      </c>
      <c r="M276" s="2">
        <f t="shared" si="47"/>
        <v>162.26999999999998</v>
      </c>
      <c r="N276" s="2">
        <f t="shared" si="47"/>
        <v>774.04</v>
      </c>
      <c r="O276" s="2">
        <f t="shared" si="47"/>
        <v>97.48</v>
      </c>
      <c r="P276" s="2">
        <f t="shared" si="47"/>
        <v>100.9</v>
      </c>
      <c r="Q276" s="2">
        <f t="shared" si="47"/>
        <v>108.19999999999999</v>
      </c>
      <c r="R276" s="2">
        <f t="shared" si="47"/>
        <v>2.0500000000000003</v>
      </c>
      <c r="S276" s="2">
        <f t="shared" si="47"/>
        <v>3.5</v>
      </c>
      <c r="T276" s="2">
        <f t="shared" si="47"/>
        <v>2.7600000000000002</v>
      </c>
      <c r="U276" s="2">
        <f t="shared" si="47"/>
        <v>12.780000000000001</v>
      </c>
    </row>
    <row r="277" spans="1:21" ht="409.6" x14ac:dyDescent="0.25">
      <c r="A277" s="3"/>
      <c r="B277" s="5" t="s">
        <v>48</v>
      </c>
      <c r="C277" s="5">
        <f t="shared" ref="C277:U277" si="48">C259+C262+C271+C276</f>
        <v>1372</v>
      </c>
      <c r="D277" s="5">
        <f t="shared" si="48"/>
        <v>38.459999999999994</v>
      </c>
      <c r="E277" s="5">
        <f t="shared" si="48"/>
        <v>31.889999999999993</v>
      </c>
      <c r="F277" s="5">
        <f t="shared" si="48"/>
        <v>185.36999999999998</v>
      </c>
      <c r="G277" s="5">
        <f t="shared" si="48"/>
        <v>1183.2</v>
      </c>
      <c r="H277" s="5">
        <f t="shared" si="48"/>
        <v>0.46899999999999997</v>
      </c>
      <c r="I277" s="5">
        <f t="shared" si="48"/>
        <v>0.67</v>
      </c>
      <c r="J277" s="5">
        <f t="shared" si="48"/>
        <v>590.59</v>
      </c>
      <c r="K277" s="5">
        <f t="shared" si="48"/>
        <v>0.2</v>
      </c>
      <c r="L277" s="5">
        <f t="shared" si="48"/>
        <v>30.63</v>
      </c>
      <c r="M277" s="5">
        <f t="shared" si="48"/>
        <v>984.56000000000006</v>
      </c>
      <c r="N277" s="5">
        <f t="shared" si="48"/>
        <v>2209.88</v>
      </c>
      <c r="O277" s="5">
        <f t="shared" si="48"/>
        <v>660.0100000000001</v>
      </c>
      <c r="P277" s="5">
        <f t="shared" si="48"/>
        <v>235.46</v>
      </c>
      <c r="Q277" s="5">
        <f t="shared" si="48"/>
        <v>663.63000000000011</v>
      </c>
      <c r="R277" s="5">
        <f t="shared" si="48"/>
        <v>8.1769999999999996</v>
      </c>
      <c r="S277" s="5">
        <f t="shared" si="48"/>
        <v>82.45</v>
      </c>
      <c r="T277" s="5">
        <f t="shared" si="48"/>
        <v>19.610000000000003</v>
      </c>
      <c r="U277" s="5">
        <f t="shared" si="48"/>
        <v>158.82000000000002</v>
      </c>
    </row>
    <row r="279" spans="1:21" ht="15.75" x14ac:dyDescent="0.25">
      <c r="A279" s="30" t="s">
        <v>157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</row>
    <row r="280" spans="1:21" ht="409.6" x14ac:dyDescent="0.25">
      <c r="A280" s="7" t="s">
        <v>0</v>
      </c>
      <c r="B280" s="7" t="s">
        <v>1</v>
      </c>
      <c r="C280" s="7" t="s">
        <v>2</v>
      </c>
      <c r="D280" s="7" t="s">
        <v>3</v>
      </c>
      <c r="E280" s="7" t="s">
        <v>4</v>
      </c>
      <c r="F280" s="7" t="s">
        <v>5</v>
      </c>
      <c r="G280" s="7" t="s">
        <v>6</v>
      </c>
      <c r="H280" s="7" t="s">
        <v>7</v>
      </c>
      <c r="I280" s="7" t="s">
        <v>8</v>
      </c>
      <c r="J280" s="7" t="s">
        <v>9</v>
      </c>
      <c r="K280" s="7" t="s">
        <v>10</v>
      </c>
      <c r="L280" s="7" t="s">
        <v>11</v>
      </c>
      <c r="M280" s="7" t="s">
        <v>12</v>
      </c>
      <c r="N280" s="7" t="s">
        <v>13</v>
      </c>
      <c r="O280" s="7" t="s">
        <v>14</v>
      </c>
      <c r="P280" s="7" t="s">
        <v>15</v>
      </c>
      <c r="Q280" s="7" t="s">
        <v>16</v>
      </c>
      <c r="R280" s="7" t="s">
        <v>17</v>
      </c>
      <c r="S280" s="7" t="s">
        <v>18</v>
      </c>
      <c r="T280" s="7" t="s">
        <v>19</v>
      </c>
      <c r="U280" s="7" t="s">
        <v>20</v>
      </c>
    </row>
    <row r="281" spans="1:21" ht="409.6" x14ac:dyDescent="0.25">
      <c r="A281" s="7"/>
      <c r="B281" s="7"/>
      <c r="C281" s="7" t="s">
        <v>21</v>
      </c>
      <c r="D281" s="7" t="s">
        <v>21</v>
      </c>
      <c r="E281" s="7" t="s">
        <v>21</v>
      </c>
      <c r="F281" s="7" t="s">
        <v>21</v>
      </c>
      <c r="G281" s="7" t="s">
        <v>22</v>
      </c>
      <c r="H281" s="7" t="s">
        <v>23</v>
      </c>
      <c r="I281" s="7" t="s">
        <v>23</v>
      </c>
      <c r="J281" s="7" t="s">
        <v>24</v>
      </c>
      <c r="K281" s="7" t="s">
        <v>25</v>
      </c>
      <c r="L281" s="7" t="s">
        <v>23</v>
      </c>
      <c r="M281" s="7" t="s">
        <v>23</v>
      </c>
      <c r="N281" s="7" t="s">
        <v>23</v>
      </c>
      <c r="O281" s="7" t="s">
        <v>23</v>
      </c>
      <c r="P281" s="7" t="s">
        <v>23</v>
      </c>
      <c r="Q281" s="7" t="s">
        <v>23</v>
      </c>
      <c r="R281" s="7" t="s">
        <v>23</v>
      </c>
      <c r="S281" s="7" t="s">
        <v>25</v>
      </c>
      <c r="T281" s="7" t="s">
        <v>25</v>
      </c>
      <c r="U281" s="7" t="s">
        <v>25</v>
      </c>
    </row>
    <row r="282" spans="1:21" ht="409.6" x14ac:dyDescent="0.25">
      <c r="A282" s="3"/>
      <c r="B282" s="4" t="s">
        <v>107</v>
      </c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409.6" x14ac:dyDescent="0.25">
      <c r="A283" s="3"/>
      <c r="B283" s="2" t="s">
        <v>27</v>
      </c>
      <c r="C283" s="6" t="s">
        <v>142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409.6" x14ac:dyDescent="0.25">
      <c r="A284" s="3" t="s">
        <v>65</v>
      </c>
      <c r="B284" s="3" t="s">
        <v>66</v>
      </c>
      <c r="C284" s="3">
        <v>150</v>
      </c>
      <c r="D284" s="3">
        <v>12.68</v>
      </c>
      <c r="E284" s="3">
        <v>17.95</v>
      </c>
      <c r="F284" s="3">
        <v>3.25</v>
      </c>
      <c r="G284" s="3">
        <v>225.2</v>
      </c>
      <c r="H284" s="3">
        <v>7.0000000000000007E-2</v>
      </c>
      <c r="I284" s="3">
        <v>0.4</v>
      </c>
      <c r="J284" s="3">
        <v>182.66</v>
      </c>
      <c r="K284" s="3">
        <v>2.1800000000000002</v>
      </c>
      <c r="L284" s="3">
        <v>0</v>
      </c>
      <c r="M284" s="3">
        <v>264</v>
      </c>
      <c r="N284" s="3">
        <v>180</v>
      </c>
      <c r="O284" s="3">
        <v>110</v>
      </c>
      <c r="P284" s="3">
        <v>17</v>
      </c>
      <c r="Q284" s="3">
        <v>202</v>
      </c>
      <c r="R284" s="3">
        <v>2.1</v>
      </c>
      <c r="S284" s="3">
        <v>43.65</v>
      </c>
      <c r="T284" s="3">
        <v>26</v>
      </c>
      <c r="U284" s="3">
        <v>62.62</v>
      </c>
    </row>
    <row r="285" spans="1:21" ht="409.6" x14ac:dyDescent="0.25">
      <c r="A285" s="3" t="s">
        <v>67</v>
      </c>
      <c r="B285" s="3" t="s">
        <v>68</v>
      </c>
      <c r="C285" s="3">
        <v>155</v>
      </c>
      <c r="D285" s="3">
        <v>0.1</v>
      </c>
      <c r="E285" s="3">
        <v>0</v>
      </c>
      <c r="F285" s="3">
        <v>4.9000000000000004</v>
      </c>
      <c r="G285" s="3">
        <v>20.399999999999999</v>
      </c>
      <c r="H285" s="3">
        <v>0</v>
      </c>
      <c r="I285" s="3">
        <v>0</v>
      </c>
      <c r="J285" s="3">
        <v>0.18</v>
      </c>
      <c r="K285" s="3">
        <v>0</v>
      </c>
      <c r="L285" s="3">
        <v>0.86</v>
      </c>
      <c r="M285" s="3">
        <v>0.71</v>
      </c>
      <c r="N285" s="3">
        <v>14.95</v>
      </c>
      <c r="O285" s="3">
        <v>48.62</v>
      </c>
      <c r="P285" s="3">
        <v>1.98</v>
      </c>
      <c r="Q285" s="3">
        <v>3.7</v>
      </c>
      <c r="R285" s="3">
        <v>0.31</v>
      </c>
      <c r="S285" s="3">
        <v>0.01</v>
      </c>
      <c r="T285" s="3">
        <v>0.02</v>
      </c>
      <c r="U285" s="3">
        <v>0.53</v>
      </c>
    </row>
    <row r="286" spans="1:21" ht="409.6" x14ac:dyDescent="0.25">
      <c r="A286" s="3" t="s">
        <v>32</v>
      </c>
      <c r="B286" s="3" t="s">
        <v>33</v>
      </c>
      <c r="C286" s="3">
        <v>20</v>
      </c>
      <c r="D286" s="3">
        <v>1.6</v>
      </c>
      <c r="E286" s="3">
        <v>0.2</v>
      </c>
      <c r="F286" s="3">
        <v>9.8000000000000007</v>
      </c>
      <c r="G286" s="3">
        <v>47.5</v>
      </c>
      <c r="H286" s="3">
        <v>0.03</v>
      </c>
      <c r="I286" s="3">
        <v>0.01</v>
      </c>
      <c r="J286" s="3">
        <v>0</v>
      </c>
      <c r="K286" s="3">
        <v>0</v>
      </c>
      <c r="L286" s="3">
        <v>0</v>
      </c>
      <c r="M286" s="3">
        <v>88.6</v>
      </c>
      <c r="N286" s="3">
        <v>27.2</v>
      </c>
      <c r="O286" s="3">
        <v>4.5999999999999996</v>
      </c>
      <c r="P286" s="3">
        <v>6.8</v>
      </c>
      <c r="Q286" s="3">
        <v>17.8</v>
      </c>
      <c r="R286" s="3">
        <v>0.4</v>
      </c>
      <c r="S286" s="3">
        <v>0.64</v>
      </c>
      <c r="T286" s="3">
        <v>1.2</v>
      </c>
      <c r="U286" s="3">
        <v>2.9</v>
      </c>
    </row>
    <row r="287" spans="1:21" ht="409.6" x14ac:dyDescent="0.25">
      <c r="A287" s="3"/>
      <c r="B287" s="2" t="s">
        <v>34</v>
      </c>
      <c r="C287" s="2">
        <f t="shared" ref="C287:U287" si="49">SUM(C284:C286)</f>
        <v>325</v>
      </c>
      <c r="D287" s="2">
        <f t="shared" si="49"/>
        <v>14.379999999999999</v>
      </c>
      <c r="E287" s="2">
        <f t="shared" si="49"/>
        <v>18.149999999999999</v>
      </c>
      <c r="F287" s="2">
        <f t="shared" si="49"/>
        <v>17.950000000000003</v>
      </c>
      <c r="G287" s="2">
        <f t="shared" si="49"/>
        <v>293.10000000000002</v>
      </c>
      <c r="H287" s="2">
        <f t="shared" si="49"/>
        <v>0.1</v>
      </c>
      <c r="I287" s="2">
        <f t="shared" si="49"/>
        <v>0.41000000000000003</v>
      </c>
      <c r="J287" s="2">
        <f t="shared" si="49"/>
        <v>182.84</v>
      </c>
      <c r="K287" s="2">
        <f t="shared" si="49"/>
        <v>2.1800000000000002</v>
      </c>
      <c r="L287" s="2">
        <f t="shared" si="49"/>
        <v>0.86</v>
      </c>
      <c r="M287" s="2">
        <f t="shared" si="49"/>
        <v>353.30999999999995</v>
      </c>
      <c r="N287" s="2">
        <f t="shared" si="49"/>
        <v>222.14999999999998</v>
      </c>
      <c r="O287" s="2">
        <f t="shared" si="49"/>
        <v>163.22</v>
      </c>
      <c r="P287" s="2">
        <f t="shared" si="49"/>
        <v>25.78</v>
      </c>
      <c r="Q287" s="2">
        <f t="shared" si="49"/>
        <v>223.5</v>
      </c>
      <c r="R287" s="2">
        <f t="shared" si="49"/>
        <v>2.81</v>
      </c>
      <c r="S287" s="2">
        <f t="shared" si="49"/>
        <v>44.3</v>
      </c>
      <c r="T287" s="2">
        <f t="shared" si="49"/>
        <v>27.22</v>
      </c>
      <c r="U287" s="2">
        <f t="shared" si="49"/>
        <v>66.05</v>
      </c>
    </row>
    <row r="288" spans="1:21" ht="409.6" x14ac:dyDescent="0.25">
      <c r="A288" s="3"/>
      <c r="B288" s="2" t="s">
        <v>35</v>
      </c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409.6" x14ac:dyDescent="0.25">
      <c r="A289" s="3" t="s">
        <v>32</v>
      </c>
      <c r="B289" s="3" t="s">
        <v>54</v>
      </c>
      <c r="C289" s="3">
        <v>100</v>
      </c>
      <c r="D289" s="3">
        <v>2.9</v>
      </c>
      <c r="E289" s="3">
        <v>2.5</v>
      </c>
      <c r="F289" s="3">
        <v>4.2</v>
      </c>
      <c r="G289" s="3">
        <v>50.9</v>
      </c>
      <c r="H289" s="3">
        <v>0.14000000000000001</v>
      </c>
      <c r="I289" s="3">
        <v>0.104</v>
      </c>
      <c r="J289" s="3">
        <v>13.2</v>
      </c>
      <c r="K289" s="3">
        <v>0</v>
      </c>
      <c r="L289" s="3">
        <v>0.12</v>
      </c>
      <c r="M289" s="3">
        <v>38</v>
      </c>
      <c r="N289" s="3">
        <v>121.18</v>
      </c>
      <c r="O289" s="3">
        <v>109.12</v>
      </c>
      <c r="P289" s="3">
        <v>12.18</v>
      </c>
      <c r="Q289" s="3">
        <v>80.040000000000006</v>
      </c>
      <c r="R289" s="3">
        <v>8.6999999999999994E-2</v>
      </c>
      <c r="S289" s="3">
        <v>9</v>
      </c>
      <c r="T289" s="3">
        <v>0.88</v>
      </c>
      <c r="U289" s="3">
        <v>20</v>
      </c>
    </row>
    <row r="290" spans="1:21" ht="409.6" x14ac:dyDescent="0.25">
      <c r="A290" s="3"/>
      <c r="B290" s="2" t="s">
        <v>37</v>
      </c>
      <c r="C290" s="2">
        <f>C289</f>
        <v>100</v>
      </c>
      <c r="D290" s="2">
        <f t="shared" ref="D290:U290" si="50">D289</f>
        <v>2.9</v>
      </c>
      <c r="E290" s="2">
        <f t="shared" si="50"/>
        <v>2.5</v>
      </c>
      <c r="F290" s="2">
        <f t="shared" si="50"/>
        <v>4.2</v>
      </c>
      <c r="G290" s="2">
        <f t="shared" si="50"/>
        <v>50.9</v>
      </c>
      <c r="H290" s="2">
        <f t="shared" si="50"/>
        <v>0.14000000000000001</v>
      </c>
      <c r="I290" s="2">
        <f t="shared" si="50"/>
        <v>0.104</v>
      </c>
      <c r="J290" s="2">
        <f t="shared" si="50"/>
        <v>13.2</v>
      </c>
      <c r="K290" s="2">
        <f t="shared" si="50"/>
        <v>0</v>
      </c>
      <c r="L290" s="2">
        <f t="shared" si="50"/>
        <v>0.12</v>
      </c>
      <c r="M290" s="2">
        <f t="shared" si="50"/>
        <v>38</v>
      </c>
      <c r="N290" s="2">
        <f t="shared" si="50"/>
        <v>121.18</v>
      </c>
      <c r="O290" s="2">
        <f t="shared" si="50"/>
        <v>109.12</v>
      </c>
      <c r="P290" s="2">
        <f t="shared" si="50"/>
        <v>12.18</v>
      </c>
      <c r="Q290" s="2">
        <f t="shared" si="50"/>
        <v>80.040000000000006</v>
      </c>
      <c r="R290" s="2">
        <f t="shared" si="50"/>
        <v>8.6999999999999994E-2</v>
      </c>
      <c r="S290" s="2">
        <f t="shared" si="50"/>
        <v>9</v>
      </c>
      <c r="T290" s="2">
        <f t="shared" si="50"/>
        <v>0.88</v>
      </c>
      <c r="U290" s="2">
        <f t="shared" si="50"/>
        <v>20</v>
      </c>
    </row>
    <row r="291" spans="1:21" ht="409.6" x14ac:dyDescent="0.25">
      <c r="A291" s="3"/>
      <c r="B291" s="2" t="s">
        <v>38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409.6" x14ac:dyDescent="0.25">
      <c r="A292" s="3" t="s">
        <v>110</v>
      </c>
      <c r="B292" s="3" t="s">
        <v>111</v>
      </c>
      <c r="C292" s="3">
        <v>50</v>
      </c>
      <c r="D292" s="3">
        <v>0.59</v>
      </c>
      <c r="E292" s="3">
        <v>4.47</v>
      </c>
      <c r="F292" s="3">
        <v>3.33</v>
      </c>
      <c r="G292" s="3">
        <v>56</v>
      </c>
      <c r="H292" s="3">
        <v>0.01</v>
      </c>
      <c r="I292" s="3">
        <v>0.01</v>
      </c>
      <c r="J292" s="3">
        <v>60.74</v>
      </c>
      <c r="K292" s="3">
        <v>0</v>
      </c>
      <c r="L292" s="3">
        <v>1</v>
      </c>
      <c r="M292" s="3">
        <v>168</v>
      </c>
      <c r="N292" s="3">
        <v>107</v>
      </c>
      <c r="O292" s="3">
        <v>9</v>
      </c>
      <c r="P292" s="3">
        <v>8</v>
      </c>
      <c r="Q292" s="3">
        <v>18</v>
      </c>
      <c r="R292" s="3">
        <v>0.4</v>
      </c>
      <c r="S292" s="3">
        <v>6.56</v>
      </c>
      <c r="T292" s="3">
        <v>0</v>
      </c>
      <c r="U292" s="3">
        <v>9.8800000000000008</v>
      </c>
    </row>
    <row r="293" spans="1:21" ht="409.6" x14ac:dyDescent="0.25">
      <c r="A293" s="3" t="s">
        <v>90</v>
      </c>
      <c r="B293" s="3" t="s">
        <v>91</v>
      </c>
      <c r="C293" s="3">
        <v>200</v>
      </c>
      <c r="D293" s="3">
        <v>4.7</v>
      </c>
      <c r="E293" s="3">
        <v>5.7</v>
      </c>
      <c r="F293" s="3">
        <v>10.1</v>
      </c>
      <c r="G293" s="3">
        <v>110.4</v>
      </c>
      <c r="H293" s="3">
        <v>0.03</v>
      </c>
      <c r="I293" s="3">
        <v>0.04</v>
      </c>
      <c r="J293" s="3">
        <v>134.66</v>
      </c>
      <c r="K293" s="3">
        <v>0</v>
      </c>
      <c r="L293" s="3">
        <v>6.77</v>
      </c>
      <c r="M293" s="3">
        <v>107.03</v>
      </c>
      <c r="N293" s="3">
        <v>264.63</v>
      </c>
      <c r="O293" s="3">
        <v>33.68</v>
      </c>
      <c r="P293" s="3">
        <v>19.22</v>
      </c>
      <c r="Q293" s="3">
        <v>42.64</v>
      </c>
      <c r="R293" s="3">
        <v>0.87</v>
      </c>
      <c r="S293" s="3">
        <v>17.16</v>
      </c>
      <c r="T293" s="3">
        <v>0.4</v>
      </c>
      <c r="U293" s="3">
        <v>22.62</v>
      </c>
    </row>
    <row r="294" spans="1:21" ht="409.6" x14ac:dyDescent="0.25">
      <c r="A294" s="3" t="s">
        <v>112</v>
      </c>
      <c r="B294" s="3" t="s">
        <v>113</v>
      </c>
      <c r="C294" s="3">
        <v>130</v>
      </c>
      <c r="D294" s="3">
        <v>4.5999999999999996</v>
      </c>
      <c r="E294" s="3">
        <v>4.3</v>
      </c>
      <c r="F294" s="3">
        <v>28.4</v>
      </c>
      <c r="G294" s="3">
        <v>170.6</v>
      </c>
      <c r="H294" s="3">
        <v>0.05</v>
      </c>
      <c r="I294" s="3">
        <v>0.02</v>
      </c>
      <c r="J294" s="3">
        <v>15.91</v>
      </c>
      <c r="K294" s="3">
        <v>0.08</v>
      </c>
      <c r="L294" s="3">
        <v>0</v>
      </c>
      <c r="M294" s="3">
        <v>129.16</v>
      </c>
      <c r="N294" s="3">
        <v>46.62</v>
      </c>
      <c r="O294" s="3">
        <v>91.72</v>
      </c>
      <c r="P294" s="3">
        <v>6.24</v>
      </c>
      <c r="Q294" s="3">
        <v>35.28</v>
      </c>
      <c r="R294" s="3">
        <v>0.64</v>
      </c>
      <c r="S294" s="3">
        <v>18</v>
      </c>
      <c r="T294" s="3">
        <v>0.05</v>
      </c>
      <c r="U294" s="3">
        <v>10.33</v>
      </c>
    </row>
    <row r="295" spans="1:21" ht="30" x14ac:dyDescent="0.25">
      <c r="A295" s="15" t="s">
        <v>123</v>
      </c>
      <c r="B295" s="8" t="s">
        <v>146</v>
      </c>
      <c r="C295" s="3">
        <v>75</v>
      </c>
      <c r="D295" s="3">
        <v>8.98</v>
      </c>
      <c r="E295" s="3">
        <v>9.49</v>
      </c>
      <c r="F295" s="3">
        <v>7.31</v>
      </c>
      <c r="G295" s="3">
        <v>150.5</v>
      </c>
      <c r="H295" s="3">
        <v>0</v>
      </c>
      <c r="I295" s="3">
        <v>0</v>
      </c>
      <c r="J295" s="3">
        <v>0</v>
      </c>
      <c r="K295" s="3">
        <v>0</v>
      </c>
      <c r="L295" s="3">
        <v>0.79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</row>
    <row r="296" spans="1:21" ht="409.6" x14ac:dyDescent="0.25">
      <c r="A296" s="3" t="s">
        <v>73</v>
      </c>
      <c r="B296" s="3" t="s">
        <v>74</v>
      </c>
      <c r="C296" s="3">
        <v>30</v>
      </c>
      <c r="D296" s="3">
        <v>1</v>
      </c>
      <c r="E296" s="3">
        <v>0.7</v>
      </c>
      <c r="F296" s="3">
        <v>2.7</v>
      </c>
      <c r="G296" s="3">
        <v>21.2</v>
      </c>
      <c r="H296" s="3">
        <v>0.01</v>
      </c>
      <c r="I296" s="3">
        <v>0</v>
      </c>
      <c r="J296" s="3">
        <v>38.450000000000003</v>
      </c>
      <c r="K296" s="3">
        <v>0.01</v>
      </c>
      <c r="L296" s="3">
        <v>0.81</v>
      </c>
      <c r="M296" s="3">
        <v>3.7</v>
      </c>
      <c r="N296" s="3">
        <v>42.58</v>
      </c>
      <c r="O296" s="3">
        <v>2.77</v>
      </c>
      <c r="P296" s="3">
        <v>3.67</v>
      </c>
      <c r="Q296" s="3">
        <v>7.16</v>
      </c>
      <c r="R296" s="3">
        <v>0.15</v>
      </c>
      <c r="S296" s="3">
        <v>0.54</v>
      </c>
      <c r="T296" s="3">
        <v>0.13</v>
      </c>
      <c r="U296" s="3">
        <v>2.71</v>
      </c>
    </row>
    <row r="297" spans="1:21" ht="409.6" x14ac:dyDescent="0.25">
      <c r="A297" s="8" t="s">
        <v>159</v>
      </c>
      <c r="B297" s="8" t="s">
        <v>160</v>
      </c>
      <c r="C297" s="3">
        <v>150</v>
      </c>
      <c r="D297" s="3">
        <v>0.1</v>
      </c>
      <c r="E297" s="3">
        <v>0.1</v>
      </c>
      <c r="F297" s="3">
        <v>8.5</v>
      </c>
      <c r="G297" s="3">
        <v>35.6</v>
      </c>
      <c r="H297" s="3">
        <v>0</v>
      </c>
      <c r="I297" s="3">
        <v>0</v>
      </c>
      <c r="J297" s="3">
        <v>0</v>
      </c>
      <c r="K297" s="3">
        <v>0</v>
      </c>
      <c r="L297" s="3">
        <v>0.8</v>
      </c>
      <c r="M297" s="3">
        <v>0</v>
      </c>
      <c r="N297" s="3">
        <v>0</v>
      </c>
      <c r="O297" s="3">
        <v>8.9</v>
      </c>
      <c r="P297" s="3">
        <v>2.8</v>
      </c>
      <c r="Q297" s="3">
        <v>1.9</v>
      </c>
      <c r="R297" s="3">
        <v>0.4</v>
      </c>
      <c r="S297" s="3">
        <v>0</v>
      </c>
      <c r="T297" s="3">
        <v>0</v>
      </c>
      <c r="U297" s="3">
        <v>0</v>
      </c>
    </row>
    <row r="298" spans="1:21" ht="409.6" x14ac:dyDescent="0.25">
      <c r="A298" s="3" t="s">
        <v>32</v>
      </c>
      <c r="B298" s="3" t="s">
        <v>42</v>
      </c>
      <c r="C298" s="3">
        <v>20</v>
      </c>
      <c r="D298" s="3">
        <v>1.5</v>
      </c>
      <c r="E298" s="3">
        <v>0.2</v>
      </c>
      <c r="F298" s="3">
        <v>9.8000000000000007</v>
      </c>
      <c r="G298" s="3">
        <v>46.9</v>
      </c>
      <c r="H298" s="3">
        <v>0.02</v>
      </c>
      <c r="I298" s="3">
        <v>0.01</v>
      </c>
      <c r="J298" s="3">
        <v>0</v>
      </c>
      <c r="K298" s="3">
        <v>0</v>
      </c>
      <c r="L298" s="3">
        <v>0</v>
      </c>
      <c r="M298" s="3">
        <v>99.8</v>
      </c>
      <c r="N298" s="3">
        <v>18.600000000000001</v>
      </c>
      <c r="O298" s="3">
        <v>4</v>
      </c>
      <c r="P298" s="3">
        <v>2.8</v>
      </c>
      <c r="Q298" s="3">
        <v>13</v>
      </c>
      <c r="R298" s="3">
        <v>0.22</v>
      </c>
      <c r="S298" s="3">
        <v>0.64</v>
      </c>
      <c r="T298" s="3">
        <v>1.2</v>
      </c>
      <c r="U298" s="3">
        <v>2.9</v>
      </c>
    </row>
    <row r="299" spans="1:21" ht="409.6" x14ac:dyDescent="0.25">
      <c r="A299" s="3" t="s">
        <v>32</v>
      </c>
      <c r="B299" s="3" t="s">
        <v>43</v>
      </c>
      <c r="C299" s="3">
        <v>20</v>
      </c>
      <c r="D299" s="3">
        <v>1.3</v>
      </c>
      <c r="E299" s="3">
        <v>0.2</v>
      </c>
      <c r="F299" s="3">
        <v>6.7</v>
      </c>
      <c r="G299" s="3">
        <v>34.200000000000003</v>
      </c>
      <c r="H299" s="3">
        <v>0.04</v>
      </c>
      <c r="I299" s="3">
        <v>0.02</v>
      </c>
      <c r="J299" s="3">
        <v>0</v>
      </c>
      <c r="K299" s="3">
        <v>0</v>
      </c>
      <c r="L299" s="3">
        <v>0</v>
      </c>
      <c r="M299" s="3">
        <v>122</v>
      </c>
      <c r="N299" s="3">
        <v>49</v>
      </c>
      <c r="O299" s="3">
        <v>7</v>
      </c>
      <c r="P299" s="3">
        <v>9.4</v>
      </c>
      <c r="Q299" s="3">
        <v>31.6</v>
      </c>
      <c r="R299" s="3">
        <v>0.78</v>
      </c>
      <c r="S299" s="3">
        <v>0</v>
      </c>
      <c r="T299" s="3">
        <v>6.18</v>
      </c>
      <c r="U299" s="3">
        <v>0</v>
      </c>
    </row>
    <row r="300" spans="1:21" ht="409.6" x14ac:dyDescent="0.25">
      <c r="A300" s="3"/>
      <c r="B300" s="2" t="s">
        <v>44</v>
      </c>
      <c r="C300" s="2">
        <f>SUM(C292:C299)</f>
        <v>675</v>
      </c>
      <c r="D300" s="2">
        <f t="shared" ref="D300:U300" si="51">SUM(D292:D299)</f>
        <v>22.770000000000003</v>
      </c>
      <c r="E300" s="2">
        <f t="shared" si="51"/>
        <v>25.16</v>
      </c>
      <c r="F300" s="2">
        <f t="shared" si="51"/>
        <v>76.84</v>
      </c>
      <c r="G300" s="2">
        <f>SUM(G292:G299)</f>
        <v>625.4</v>
      </c>
      <c r="H300" s="2">
        <f t="shared" si="51"/>
        <v>0.16</v>
      </c>
      <c r="I300" s="2">
        <f t="shared" si="51"/>
        <v>0.1</v>
      </c>
      <c r="J300" s="2">
        <f t="shared" si="51"/>
        <v>249.76</v>
      </c>
      <c r="K300" s="2">
        <f t="shared" si="51"/>
        <v>0.09</v>
      </c>
      <c r="L300" s="2">
        <f t="shared" si="51"/>
        <v>10.17</v>
      </c>
      <c r="M300" s="2">
        <f t="shared" si="51"/>
        <v>629.68999999999994</v>
      </c>
      <c r="N300" s="2">
        <f t="shared" si="51"/>
        <v>528.43000000000006</v>
      </c>
      <c r="O300" s="2">
        <f t="shared" si="51"/>
        <v>157.07000000000002</v>
      </c>
      <c r="P300" s="2">
        <f t="shared" si="51"/>
        <v>52.129999999999995</v>
      </c>
      <c r="Q300" s="2">
        <f t="shared" si="51"/>
        <v>149.58000000000001</v>
      </c>
      <c r="R300" s="2">
        <f t="shared" si="51"/>
        <v>3.46</v>
      </c>
      <c r="S300" s="2">
        <f t="shared" si="51"/>
        <v>42.9</v>
      </c>
      <c r="T300" s="2">
        <f t="shared" si="51"/>
        <v>7.96</v>
      </c>
      <c r="U300" s="2">
        <f t="shared" si="51"/>
        <v>48.44</v>
      </c>
    </row>
    <row r="301" spans="1:21" ht="409.6" x14ac:dyDescent="0.25">
      <c r="A301" s="3"/>
      <c r="B301" s="2" t="s">
        <v>45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409.6" x14ac:dyDescent="0.25">
      <c r="A302" s="3" t="s">
        <v>32</v>
      </c>
      <c r="B302" s="3" t="s">
        <v>63</v>
      </c>
      <c r="C302" s="3">
        <v>150</v>
      </c>
      <c r="D302" s="3">
        <v>0.8</v>
      </c>
      <c r="E302" s="3">
        <v>0.2</v>
      </c>
      <c r="F302" s="3">
        <v>15.2</v>
      </c>
      <c r="G302" s="3">
        <v>65</v>
      </c>
      <c r="H302" s="3">
        <v>0.02</v>
      </c>
      <c r="I302" s="3">
        <v>0.02</v>
      </c>
      <c r="J302" s="3">
        <v>0</v>
      </c>
      <c r="K302" s="3">
        <v>0</v>
      </c>
      <c r="L302" s="3">
        <v>3</v>
      </c>
      <c r="M302" s="3">
        <v>9</v>
      </c>
      <c r="N302" s="3">
        <v>180</v>
      </c>
      <c r="O302" s="3">
        <v>10.5</v>
      </c>
      <c r="P302" s="3">
        <v>6</v>
      </c>
      <c r="Q302" s="3">
        <v>10.5</v>
      </c>
      <c r="R302" s="3">
        <v>2.1</v>
      </c>
      <c r="S302" s="3">
        <v>0</v>
      </c>
      <c r="T302" s="3">
        <v>0</v>
      </c>
      <c r="U302" s="3">
        <v>0</v>
      </c>
    </row>
    <row r="303" spans="1:21" ht="409.6" x14ac:dyDescent="0.25">
      <c r="A303" s="3" t="s">
        <v>32</v>
      </c>
      <c r="B303" s="3" t="s">
        <v>79</v>
      </c>
      <c r="C303" s="3">
        <v>30</v>
      </c>
      <c r="D303" s="3">
        <v>1.8</v>
      </c>
      <c r="E303" s="3">
        <v>1.4</v>
      </c>
      <c r="F303" s="3">
        <v>22.5</v>
      </c>
      <c r="G303" s="3">
        <v>109.8</v>
      </c>
      <c r="H303" s="3">
        <v>0.02</v>
      </c>
      <c r="I303" s="3">
        <v>0.01</v>
      </c>
      <c r="J303" s="3">
        <v>0</v>
      </c>
      <c r="K303" s="3">
        <v>0</v>
      </c>
      <c r="L303" s="3">
        <v>0</v>
      </c>
      <c r="M303" s="3">
        <v>0.6</v>
      </c>
      <c r="N303" s="3">
        <v>21.3</v>
      </c>
      <c r="O303" s="3">
        <v>3.3</v>
      </c>
      <c r="P303" s="3">
        <v>2.7</v>
      </c>
      <c r="Q303" s="3">
        <v>15</v>
      </c>
      <c r="R303" s="3">
        <v>0.24</v>
      </c>
      <c r="S303" s="3">
        <v>0</v>
      </c>
      <c r="T303" s="3">
        <v>0</v>
      </c>
      <c r="U303" s="3">
        <v>0</v>
      </c>
    </row>
    <row r="304" spans="1:21" ht="409.6" x14ac:dyDescent="0.25">
      <c r="A304" s="3"/>
      <c r="B304" s="2" t="s">
        <v>47</v>
      </c>
      <c r="C304" s="2">
        <f>SUM(C302:C303)</f>
        <v>180</v>
      </c>
      <c r="D304" s="2">
        <f t="shared" ref="D304:U304" si="52">SUM(D302:D303)</f>
        <v>2.6</v>
      </c>
      <c r="E304" s="2">
        <f t="shared" si="52"/>
        <v>1.5999999999999999</v>
      </c>
      <c r="F304" s="2">
        <f t="shared" si="52"/>
        <v>37.700000000000003</v>
      </c>
      <c r="G304" s="2">
        <f>SUM(G302:G303)</f>
        <v>174.8</v>
      </c>
      <c r="H304" s="2">
        <f t="shared" si="52"/>
        <v>0.04</v>
      </c>
      <c r="I304" s="2">
        <f t="shared" si="52"/>
        <v>0.03</v>
      </c>
      <c r="J304" s="2">
        <f t="shared" si="52"/>
        <v>0</v>
      </c>
      <c r="K304" s="2">
        <f t="shared" si="52"/>
        <v>0</v>
      </c>
      <c r="L304" s="2">
        <f t="shared" si="52"/>
        <v>3</v>
      </c>
      <c r="M304" s="2">
        <f t="shared" si="52"/>
        <v>9.6</v>
      </c>
      <c r="N304" s="2">
        <f t="shared" si="52"/>
        <v>201.3</v>
      </c>
      <c r="O304" s="2">
        <f t="shared" si="52"/>
        <v>13.8</v>
      </c>
      <c r="P304" s="2">
        <f t="shared" si="52"/>
        <v>8.6999999999999993</v>
      </c>
      <c r="Q304" s="2">
        <f t="shared" si="52"/>
        <v>25.5</v>
      </c>
      <c r="R304" s="2">
        <f t="shared" si="52"/>
        <v>2.34</v>
      </c>
      <c r="S304" s="2">
        <f t="shared" si="52"/>
        <v>0</v>
      </c>
      <c r="T304" s="2">
        <f t="shared" si="52"/>
        <v>0</v>
      </c>
      <c r="U304" s="2">
        <f t="shared" si="52"/>
        <v>0</v>
      </c>
    </row>
    <row r="305" spans="1:21" ht="409.6" x14ac:dyDescent="0.25">
      <c r="A305" s="3"/>
      <c r="B305" s="5" t="s">
        <v>48</v>
      </c>
      <c r="C305" s="5">
        <f>C287+C290+C300+C304</f>
        <v>1280</v>
      </c>
      <c r="D305" s="5">
        <f t="shared" ref="D305:U305" si="53">D287+D290+D300+D304</f>
        <v>42.65</v>
      </c>
      <c r="E305" s="5">
        <f t="shared" si="53"/>
        <v>47.410000000000004</v>
      </c>
      <c r="F305" s="5">
        <f t="shared" si="53"/>
        <v>136.69</v>
      </c>
      <c r="G305" s="5">
        <f>G287+G290+G300+G304</f>
        <v>1144.2</v>
      </c>
      <c r="H305" s="5">
        <f t="shared" si="53"/>
        <v>0.44</v>
      </c>
      <c r="I305" s="5">
        <f t="shared" si="53"/>
        <v>0.64400000000000002</v>
      </c>
      <c r="J305" s="5">
        <f t="shared" si="53"/>
        <v>445.79999999999995</v>
      </c>
      <c r="K305" s="5">
        <f t="shared" si="53"/>
        <v>2.27</v>
      </c>
      <c r="L305" s="5">
        <f t="shared" si="53"/>
        <v>14.15</v>
      </c>
      <c r="M305" s="5">
        <f t="shared" si="53"/>
        <v>1030.5999999999999</v>
      </c>
      <c r="N305" s="5">
        <f t="shared" si="53"/>
        <v>1073.06</v>
      </c>
      <c r="O305" s="5">
        <f t="shared" si="53"/>
        <v>443.21000000000009</v>
      </c>
      <c r="P305" s="5">
        <f t="shared" si="53"/>
        <v>98.79</v>
      </c>
      <c r="Q305" s="5">
        <f t="shared" si="53"/>
        <v>478.62</v>
      </c>
      <c r="R305" s="5">
        <f t="shared" si="53"/>
        <v>8.6969999999999992</v>
      </c>
      <c r="S305" s="5">
        <f t="shared" si="53"/>
        <v>96.199999999999989</v>
      </c>
      <c r="T305" s="5">
        <f t="shared" si="53"/>
        <v>36.059999999999995</v>
      </c>
      <c r="U305" s="5">
        <f t="shared" si="53"/>
        <v>134.49</v>
      </c>
    </row>
    <row r="306" spans="1:21" ht="409.6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x14ac:dyDescent="0.25">
      <c r="A307" s="30" t="s">
        <v>158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</row>
    <row r="308" spans="1:21" ht="409.6" x14ac:dyDescent="0.25">
      <c r="A308" s="7" t="s">
        <v>0</v>
      </c>
      <c r="B308" s="7" t="s">
        <v>1</v>
      </c>
      <c r="C308" s="7" t="s">
        <v>2</v>
      </c>
      <c r="D308" s="7" t="s">
        <v>3</v>
      </c>
      <c r="E308" s="7" t="s">
        <v>4</v>
      </c>
      <c r="F308" s="7" t="s">
        <v>5</v>
      </c>
      <c r="G308" s="7" t="s">
        <v>6</v>
      </c>
      <c r="H308" s="7" t="s">
        <v>7</v>
      </c>
      <c r="I308" s="7" t="s">
        <v>8</v>
      </c>
      <c r="J308" s="7" t="s">
        <v>9</v>
      </c>
      <c r="K308" s="7" t="s">
        <v>10</v>
      </c>
      <c r="L308" s="7" t="s">
        <v>11</v>
      </c>
      <c r="M308" s="7" t="s">
        <v>12</v>
      </c>
      <c r="N308" s="7" t="s">
        <v>13</v>
      </c>
      <c r="O308" s="7" t="s">
        <v>14</v>
      </c>
      <c r="P308" s="7" t="s">
        <v>15</v>
      </c>
      <c r="Q308" s="7" t="s">
        <v>16</v>
      </c>
      <c r="R308" s="7" t="s">
        <v>17</v>
      </c>
      <c r="S308" s="7" t="s">
        <v>18</v>
      </c>
      <c r="T308" s="7" t="s">
        <v>19</v>
      </c>
      <c r="U308" s="7" t="s">
        <v>20</v>
      </c>
    </row>
    <row r="309" spans="1:21" ht="409.6" x14ac:dyDescent="0.25">
      <c r="A309" s="7"/>
      <c r="B309" s="7"/>
      <c r="C309" s="7" t="s">
        <v>21</v>
      </c>
      <c r="D309" s="7" t="s">
        <v>21</v>
      </c>
      <c r="E309" s="7" t="s">
        <v>21</v>
      </c>
      <c r="F309" s="7" t="s">
        <v>21</v>
      </c>
      <c r="G309" s="7" t="s">
        <v>22</v>
      </c>
      <c r="H309" s="7" t="s">
        <v>23</v>
      </c>
      <c r="I309" s="7" t="s">
        <v>23</v>
      </c>
      <c r="J309" s="7" t="s">
        <v>24</v>
      </c>
      <c r="K309" s="7" t="s">
        <v>25</v>
      </c>
      <c r="L309" s="7" t="s">
        <v>23</v>
      </c>
      <c r="M309" s="7" t="s">
        <v>23</v>
      </c>
      <c r="N309" s="7" t="s">
        <v>23</v>
      </c>
      <c r="O309" s="7" t="s">
        <v>23</v>
      </c>
      <c r="P309" s="7" t="s">
        <v>23</v>
      </c>
      <c r="Q309" s="7" t="s">
        <v>23</v>
      </c>
      <c r="R309" s="7" t="s">
        <v>23</v>
      </c>
      <c r="S309" s="7" t="s">
        <v>25</v>
      </c>
      <c r="T309" s="7" t="s">
        <v>25</v>
      </c>
      <c r="U309" s="7" t="s">
        <v>25</v>
      </c>
    </row>
    <row r="310" spans="1:21" ht="409.6" x14ac:dyDescent="0.25">
      <c r="A310" s="3"/>
      <c r="B310" s="4" t="s">
        <v>117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409.6" x14ac:dyDescent="0.25">
      <c r="A311" s="3"/>
      <c r="B311" s="2" t="s">
        <v>27</v>
      </c>
      <c r="C311" s="6" t="s">
        <v>142</v>
      </c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409.6" x14ac:dyDescent="0.25">
      <c r="A312" s="3" t="s">
        <v>100</v>
      </c>
      <c r="B312" s="3" t="s">
        <v>118</v>
      </c>
      <c r="C312" s="3">
        <v>180</v>
      </c>
      <c r="D312" s="3">
        <v>6.5</v>
      </c>
      <c r="E312" s="3">
        <v>8.4</v>
      </c>
      <c r="F312" s="3">
        <v>30.7</v>
      </c>
      <c r="G312" s="3">
        <v>224.1</v>
      </c>
      <c r="H312" s="3">
        <v>0.11</v>
      </c>
      <c r="I312" s="3">
        <v>0.15</v>
      </c>
      <c r="J312" s="3">
        <v>37.369999999999997</v>
      </c>
      <c r="K312" s="3">
        <v>0.12</v>
      </c>
      <c r="L312" s="3">
        <v>0.51</v>
      </c>
      <c r="M312" s="3">
        <v>308</v>
      </c>
      <c r="N312" s="3">
        <v>190.34</v>
      </c>
      <c r="O312" s="3">
        <v>152.51</v>
      </c>
      <c r="P312" s="3">
        <v>29.61</v>
      </c>
      <c r="Q312" s="3">
        <v>199.7</v>
      </c>
      <c r="R312" s="3">
        <v>0.76</v>
      </c>
      <c r="S312" s="3">
        <v>44.91</v>
      </c>
      <c r="T312" s="3">
        <v>15.08</v>
      </c>
      <c r="U312" s="3">
        <v>56.02</v>
      </c>
    </row>
    <row r="313" spans="1:21" ht="409.6" x14ac:dyDescent="0.25">
      <c r="A313" s="3" t="s">
        <v>83</v>
      </c>
      <c r="B313" s="3" t="s">
        <v>84</v>
      </c>
      <c r="C313" s="3">
        <v>150</v>
      </c>
      <c r="D313" s="3">
        <v>0.1</v>
      </c>
      <c r="E313" s="3">
        <v>0</v>
      </c>
      <c r="F313" s="3">
        <v>4.8</v>
      </c>
      <c r="G313" s="3">
        <v>19.600000000000001</v>
      </c>
      <c r="H313" s="3">
        <v>0</v>
      </c>
      <c r="I313" s="3">
        <v>0</v>
      </c>
      <c r="J313" s="3">
        <v>0.11</v>
      </c>
      <c r="K313" s="3">
        <v>0</v>
      </c>
      <c r="L313" s="3">
        <v>0.02</v>
      </c>
      <c r="M313" s="3">
        <v>0.27</v>
      </c>
      <c r="N313" s="3">
        <v>7.85</v>
      </c>
      <c r="O313" s="3">
        <v>47.93</v>
      </c>
      <c r="P313" s="3">
        <v>1.44</v>
      </c>
      <c r="Q313" s="3">
        <v>2.69</v>
      </c>
      <c r="R313" s="3">
        <v>0.28000000000000003</v>
      </c>
      <c r="S313" s="3">
        <v>0</v>
      </c>
      <c r="T313" s="3">
        <v>0</v>
      </c>
      <c r="U313" s="3">
        <v>0</v>
      </c>
    </row>
    <row r="314" spans="1:21" ht="409.6" x14ac:dyDescent="0.25">
      <c r="A314" s="3" t="s">
        <v>32</v>
      </c>
      <c r="B314" s="3" t="s">
        <v>33</v>
      </c>
      <c r="C314" s="3">
        <v>20</v>
      </c>
      <c r="D314" s="3">
        <v>1.6</v>
      </c>
      <c r="E314" s="3">
        <v>0.2</v>
      </c>
      <c r="F314" s="3">
        <v>9.8000000000000007</v>
      </c>
      <c r="G314" s="3">
        <v>47.5</v>
      </c>
      <c r="H314" s="3">
        <v>0.03</v>
      </c>
      <c r="I314" s="3">
        <v>0.01</v>
      </c>
      <c r="J314" s="3">
        <v>0</v>
      </c>
      <c r="K314" s="3">
        <v>0</v>
      </c>
      <c r="L314" s="3">
        <v>0</v>
      </c>
      <c r="M314" s="3">
        <v>88.6</v>
      </c>
      <c r="N314" s="3">
        <v>27.2</v>
      </c>
      <c r="O314" s="3">
        <v>4.5999999999999996</v>
      </c>
      <c r="P314" s="3">
        <v>6.8</v>
      </c>
      <c r="Q314" s="3">
        <v>17.8</v>
      </c>
      <c r="R314" s="3">
        <v>0.4</v>
      </c>
      <c r="S314" s="3">
        <v>0.64</v>
      </c>
      <c r="T314" s="3">
        <v>1.2</v>
      </c>
      <c r="U314" s="3">
        <v>2.9</v>
      </c>
    </row>
    <row r="315" spans="1:21" ht="409.6" x14ac:dyDescent="0.25">
      <c r="A315" s="3"/>
      <c r="B315" s="2" t="s">
        <v>34</v>
      </c>
      <c r="C315" s="2">
        <f t="shared" ref="C315:U315" si="54">SUM(C312:C314)</f>
        <v>350</v>
      </c>
      <c r="D315" s="2">
        <f t="shared" si="54"/>
        <v>8.1999999999999993</v>
      </c>
      <c r="E315" s="2">
        <f t="shared" si="54"/>
        <v>8.6</v>
      </c>
      <c r="F315" s="2">
        <f t="shared" si="54"/>
        <v>45.3</v>
      </c>
      <c r="G315" s="2">
        <f t="shared" si="54"/>
        <v>291.2</v>
      </c>
      <c r="H315" s="2">
        <f t="shared" si="54"/>
        <v>0.14000000000000001</v>
      </c>
      <c r="I315" s="2">
        <f t="shared" si="54"/>
        <v>0.16</v>
      </c>
      <c r="J315" s="2">
        <f t="shared" si="54"/>
        <v>37.479999999999997</v>
      </c>
      <c r="K315" s="2">
        <f t="shared" si="54"/>
        <v>0.12</v>
      </c>
      <c r="L315" s="2">
        <f t="shared" si="54"/>
        <v>0.53</v>
      </c>
      <c r="M315" s="2">
        <f t="shared" si="54"/>
        <v>396.87</v>
      </c>
      <c r="N315" s="2">
        <f t="shared" si="54"/>
        <v>225.39</v>
      </c>
      <c r="O315" s="2">
        <f t="shared" si="54"/>
        <v>205.04</v>
      </c>
      <c r="P315" s="2">
        <f t="shared" si="54"/>
        <v>37.85</v>
      </c>
      <c r="Q315" s="2">
        <f t="shared" si="54"/>
        <v>220.19</v>
      </c>
      <c r="R315" s="2">
        <f t="shared" si="54"/>
        <v>1.44</v>
      </c>
      <c r="S315" s="2">
        <f t="shared" si="54"/>
        <v>45.55</v>
      </c>
      <c r="T315" s="2">
        <f t="shared" si="54"/>
        <v>16.28</v>
      </c>
      <c r="U315" s="2">
        <f t="shared" si="54"/>
        <v>58.92</v>
      </c>
    </row>
    <row r="316" spans="1:21" ht="409.6" x14ac:dyDescent="0.25">
      <c r="A316" s="3"/>
      <c r="B316" s="2" t="s">
        <v>35</v>
      </c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409.6" x14ac:dyDescent="0.25">
      <c r="A317" s="3" t="s">
        <v>32</v>
      </c>
      <c r="B317" s="3" t="s">
        <v>36</v>
      </c>
      <c r="C317" s="3">
        <v>100</v>
      </c>
      <c r="D317" s="3">
        <v>2.9</v>
      </c>
      <c r="E317" s="3">
        <v>2.5</v>
      </c>
      <c r="F317" s="3">
        <v>4.8</v>
      </c>
      <c r="G317" s="3">
        <v>53.3</v>
      </c>
      <c r="H317" s="3">
        <v>2.9000000000000001E-2</v>
      </c>
      <c r="I317" s="3">
        <v>0.12</v>
      </c>
      <c r="J317" s="3">
        <v>13.2</v>
      </c>
      <c r="K317" s="3">
        <v>0</v>
      </c>
      <c r="L317" s="3">
        <v>0.52</v>
      </c>
      <c r="M317" s="3">
        <v>38</v>
      </c>
      <c r="N317" s="3">
        <v>121.18</v>
      </c>
      <c r="O317" s="3">
        <v>105.6</v>
      </c>
      <c r="P317" s="3">
        <v>12.18</v>
      </c>
      <c r="Q317" s="3">
        <v>78.3</v>
      </c>
      <c r="R317" s="3">
        <v>8.6999999999999994E-2</v>
      </c>
      <c r="S317" s="3">
        <v>9</v>
      </c>
      <c r="T317" s="3">
        <v>1.76</v>
      </c>
      <c r="U317" s="3">
        <v>20</v>
      </c>
    </row>
    <row r="318" spans="1:21" ht="409.6" x14ac:dyDescent="0.25">
      <c r="A318" s="3"/>
      <c r="B318" s="2" t="s">
        <v>37</v>
      </c>
      <c r="C318" s="2">
        <f>C317</f>
        <v>100</v>
      </c>
      <c r="D318" s="2">
        <f t="shared" ref="D318:U318" si="55">D317</f>
        <v>2.9</v>
      </c>
      <c r="E318" s="2">
        <f t="shared" si="55"/>
        <v>2.5</v>
      </c>
      <c r="F318" s="2">
        <f t="shared" si="55"/>
        <v>4.8</v>
      </c>
      <c r="G318" s="2">
        <f t="shared" si="55"/>
        <v>53.3</v>
      </c>
      <c r="H318" s="2">
        <f t="shared" si="55"/>
        <v>2.9000000000000001E-2</v>
      </c>
      <c r="I318" s="2">
        <f t="shared" si="55"/>
        <v>0.12</v>
      </c>
      <c r="J318" s="2">
        <f t="shared" si="55"/>
        <v>13.2</v>
      </c>
      <c r="K318" s="2">
        <f t="shared" si="55"/>
        <v>0</v>
      </c>
      <c r="L318" s="2">
        <f t="shared" si="55"/>
        <v>0.52</v>
      </c>
      <c r="M318" s="2">
        <f t="shared" si="55"/>
        <v>38</v>
      </c>
      <c r="N318" s="2">
        <f t="shared" si="55"/>
        <v>121.18</v>
      </c>
      <c r="O318" s="2">
        <f t="shared" si="55"/>
        <v>105.6</v>
      </c>
      <c r="P318" s="2">
        <f t="shared" si="55"/>
        <v>12.18</v>
      </c>
      <c r="Q318" s="2">
        <f t="shared" si="55"/>
        <v>78.3</v>
      </c>
      <c r="R318" s="2">
        <f t="shared" si="55"/>
        <v>8.6999999999999994E-2</v>
      </c>
      <c r="S318" s="2">
        <f t="shared" si="55"/>
        <v>9</v>
      </c>
      <c r="T318" s="2">
        <f t="shared" si="55"/>
        <v>1.76</v>
      </c>
      <c r="U318" s="2">
        <f t="shared" si="55"/>
        <v>20</v>
      </c>
    </row>
    <row r="319" spans="1:21" ht="409.6" x14ac:dyDescent="0.25">
      <c r="A319" s="3"/>
      <c r="B319" s="2" t="s">
        <v>38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30" x14ac:dyDescent="0.25">
      <c r="A320" s="8" t="s">
        <v>175</v>
      </c>
      <c r="B320" s="15" t="s">
        <v>176</v>
      </c>
      <c r="C320" s="3">
        <v>50</v>
      </c>
      <c r="D320" s="3">
        <v>1.27</v>
      </c>
      <c r="E320" s="3">
        <v>5.08</v>
      </c>
      <c r="F320" s="3">
        <v>5.2</v>
      </c>
      <c r="G320" s="3">
        <v>71.5</v>
      </c>
      <c r="H320" s="3">
        <v>0.01</v>
      </c>
      <c r="I320" s="3">
        <v>0.02</v>
      </c>
      <c r="J320" s="3">
        <v>61.13</v>
      </c>
      <c r="K320" s="3">
        <v>0</v>
      </c>
      <c r="L320" s="3">
        <v>11</v>
      </c>
      <c r="M320" s="3">
        <v>56</v>
      </c>
      <c r="N320" s="3">
        <v>171</v>
      </c>
      <c r="O320" s="3">
        <v>29</v>
      </c>
      <c r="P320" s="3">
        <v>12</v>
      </c>
      <c r="Q320" s="3">
        <v>22</v>
      </c>
      <c r="R320" s="3">
        <v>0.3</v>
      </c>
      <c r="S320" s="3">
        <v>8.9499999999999993</v>
      </c>
      <c r="T320" s="3">
        <v>0.2</v>
      </c>
      <c r="U320" s="3">
        <v>10.55</v>
      </c>
    </row>
    <row r="321" spans="1:21" ht="409.6" x14ac:dyDescent="0.25">
      <c r="A321" s="3" t="s">
        <v>101</v>
      </c>
      <c r="B321" s="3" t="s">
        <v>102</v>
      </c>
      <c r="C321" s="3">
        <v>200</v>
      </c>
      <c r="D321" s="3">
        <v>4.5999999999999996</v>
      </c>
      <c r="E321" s="3">
        <v>3.3</v>
      </c>
      <c r="F321" s="3">
        <v>11.4</v>
      </c>
      <c r="G321" s="3">
        <v>93.6</v>
      </c>
      <c r="H321" s="3">
        <v>0.05</v>
      </c>
      <c r="I321" s="3">
        <v>0.04</v>
      </c>
      <c r="J321" s="3">
        <v>101.43</v>
      </c>
      <c r="K321" s="3">
        <v>0.05</v>
      </c>
      <c r="L321" s="3">
        <v>3.69</v>
      </c>
      <c r="M321" s="3">
        <v>58.01</v>
      </c>
      <c r="N321" s="3">
        <v>222.12</v>
      </c>
      <c r="O321" s="3">
        <v>13.28</v>
      </c>
      <c r="P321" s="3">
        <v>12.74</v>
      </c>
      <c r="Q321" s="3">
        <v>35.97</v>
      </c>
      <c r="R321" s="3">
        <v>0.54</v>
      </c>
      <c r="S321" s="3">
        <v>10.28</v>
      </c>
      <c r="T321" s="3">
        <v>0.94</v>
      </c>
      <c r="U321" s="3">
        <v>21.22</v>
      </c>
    </row>
    <row r="322" spans="1:21" ht="409.6" x14ac:dyDescent="0.25">
      <c r="A322" s="3" t="s">
        <v>85</v>
      </c>
      <c r="B322" s="3" t="s">
        <v>86</v>
      </c>
      <c r="C322" s="3">
        <v>130</v>
      </c>
      <c r="D322" s="3">
        <v>12.5</v>
      </c>
      <c r="E322" s="3">
        <v>1.1000000000000001</v>
      </c>
      <c r="F322" s="3">
        <v>29.3</v>
      </c>
      <c r="G322" s="3">
        <v>177.5</v>
      </c>
      <c r="H322" s="3">
        <v>0.38</v>
      </c>
      <c r="I322" s="3">
        <v>0.08</v>
      </c>
      <c r="J322" s="3">
        <v>0.78</v>
      </c>
      <c r="K322" s="3">
        <v>0</v>
      </c>
      <c r="L322" s="3">
        <v>0</v>
      </c>
      <c r="M322" s="3">
        <v>143.79</v>
      </c>
      <c r="N322" s="3">
        <v>471.02</v>
      </c>
      <c r="O322" s="3">
        <v>108.29</v>
      </c>
      <c r="P322" s="3">
        <v>60.59</v>
      </c>
      <c r="Q322" s="3">
        <v>186.33</v>
      </c>
      <c r="R322" s="3">
        <v>3.86</v>
      </c>
      <c r="S322" s="3">
        <v>20.65</v>
      </c>
      <c r="T322" s="3">
        <v>7.49</v>
      </c>
      <c r="U322" s="3">
        <v>19.5</v>
      </c>
    </row>
    <row r="323" spans="1:21" ht="409.6" x14ac:dyDescent="0.25">
      <c r="A323" s="3" t="s">
        <v>94</v>
      </c>
      <c r="B323" s="3" t="s">
        <v>95</v>
      </c>
      <c r="C323" s="3">
        <v>75</v>
      </c>
      <c r="D323" s="3">
        <v>9.8000000000000007</v>
      </c>
      <c r="E323" s="3">
        <v>5.8</v>
      </c>
      <c r="F323" s="3">
        <v>2.1</v>
      </c>
      <c r="G323" s="3">
        <v>100</v>
      </c>
      <c r="H323" s="3">
        <v>0.06</v>
      </c>
      <c r="I323" s="3">
        <v>0.08</v>
      </c>
      <c r="J323" s="3">
        <v>6.77</v>
      </c>
      <c r="K323" s="3">
        <v>0.12</v>
      </c>
      <c r="L323" s="3">
        <v>0.84</v>
      </c>
      <c r="M323" s="3">
        <v>82.98</v>
      </c>
      <c r="N323" s="3">
        <v>260.04000000000002</v>
      </c>
      <c r="O323" s="3">
        <v>51.16</v>
      </c>
      <c r="P323" s="3">
        <v>33.5</v>
      </c>
      <c r="Q323" s="3">
        <v>151.85</v>
      </c>
      <c r="R323" s="3">
        <v>0.55000000000000004</v>
      </c>
      <c r="S323" s="3">
        <v>100.11</v>
      </c>
      <c r="T323" s="3">
        <v>8.8800000000000008</v>
      </c>
      <c r="U323" s="3">
        <v>429.45</v>
      </c>
    </row>
    <row r="324" spans="1:21" ht="409.6" x14ac:dyDescent="0.25">
      <c r="A324" s="3" t="s">
        <v>59</v>
      </c>
      <c r="B324" s="3" t="s">
        <v>60</v>
      </c>
      <c r="C324" s="3">
        <v>150</v>
      </c>
      <c r="D324" s="3">
        <v>0.1</v>
      </c>
      <c r="E324" s="3">
        <v>0</v>
      </c>
      <c r="F324" s="3">
        <v>6</v>
      </c>
      <c r="G324" s="3">
        <v>24.8</v>
      </c>
      <c r="H324" s="3">
        <v>0</v>
      </c>
      <c r="I324" s="3">
        <v>0</v>
      </c>
      <c r="J324" s="3">
        <v>0.79</v>
      </c>
      <c r="K324" s="3">
        <v>0</v>
      </c>
      <c r="L324" s="3">
        <v>3.96</v>
      </c>
      <c r="M324" s="3">
        <v>1.67</v>
      </c>
      <c r="N324" s="3">
        <v>27.11</v>
      </c>
      <c r="O324" s="3">
        <v>55.85</v>
      </c>
      <c r="P324" s="3">
        <v>1.87</v>
      </c>
      <c r="Q324" s="3">
        <v>3.3</v>
      </c>
      <c r="R324" s="3">
        <v>0.06</v>
      </c>
      <c r="S324" s="3">
        <v>0.33</v>
      </c>
      <c r="T324" s="3">
        <v>7.0000000000000007E-2</v>
      </c>
      <c r="U324" s="3">
        <v>2.81</v>
      </c>
    </row>
    <row r="325" spans="1:21" ht="409.6" x14ac:dyDescent="0.25">
      <c r="A325" s="3" t="s">
        <v>32</v>
      </c>
      <c r="B325" s="3" t="s">
        <v>43</v>
      </c>
      <c r="C325" s="3">
        <v>20</v>
      </c>
      <c r="D325" s="3">
        <v>1.3</v>
      </c>
      <c r="E325" s="3">
        <v>0.2</v>
      </c>
      <c r="F325" s="3">
        <v>6.7</v>
      </c>
      <c r="G325" s="3">
        <v>34.200000000000003</v>
      </c>
      <c r="H325" s="3">
        <v>0.04</v>
      </c>
      <c r="I325" s="3">
        <v>0.02</v>
      </c>
      <c r="J325" s="3">
        <v>0</v>
      </c>
      <c r="K325" s="3">
        <v>0</v>
      </c>
      <c r="L325" s="3">
        <v>0</v>
      </c>
      <c r="M325" s="3">
        <v>122</v>
      </c>
      <c r="N325" s="3">
        <v>49</v>
      </c>
      <c r="O325" s="3">
        <v>7</v>
      </c>
      <c r="P325" s="3">
        <v>9.4</v>
      </c>
      <c r="Q325" s="3">
        <v>31.6</v>
      </c>
      <c r="R325" s="3">
        <v>0.78</v>
      </c>
      <c r="S325" s="3">
        <v>0</v>
      </c>
      <c r="T325" s="3">
        <v>6.18</v>
      </c>
      <c r="U325" s="3">
        <v>0</v>
      </c>
    </row>
    <row r="326" spans="1:21" ht="409.6" x14ac:dyDescent="0.25">
      <c r="A326" s="3"/>
      <c r="B326" s="2" t="s">
        <v>44</v>
      </c>
      <c r="C326" s="2">
        <f t="shared" ref="C326:U326" si="56">SUM(C320:C325)</f>
        <v>625</v>
      </c>
      <c r="D326" s="2">
        <f t="shared" si="56"/>
        <v>29.57</v>
      </c>
      <c r="E326" s="2">
        <f t="shared" si="56"/>
        <v>15.479999999999997</v>
      </c>
      <c r="F326" s="2">
        <f t="shared" si="56"/>
        <v>60.70000000000001</v>
      </c>
      <c r="G326" s="2">
        <f t="shared" si="56"/>
        <v>501.6</v>
      </c>
      <c r="H326" s="2">
        <f t="shared" si="56"/>
        <v>0.54</v>
      </c>
      <c r="I326" s="2">
        <f t="shared" si="56"/>
        <v>0.24000000000000002</v>
      </c>
      <c r="J326" s="2">
        <f t="shared" si="56"/>
        <v>170.9</v>
      </c>
      <c r="K326" s="2">
        <f t="shared" si="56"/>
        <v>0.16999999999999998</v>
      </c>
      <c r="L326" s="2">
        <f t="shared" si="56"/>
        <v>19.489999999999998</v>
      </c>
      <c r="M326" s="2">
        <f t="shared" si="56"/>
        <v>464.45</v>
      </c>
      <c r="N326" s="2">
        <f t="shared" si="56"/>
        <v>1200.29</v>
      </c>
      <c r="O326" s="2">
        <f t="shared" si="56"/>
        <v>264.58</v>
      </c>
      <c r="P326" s="2">
        <f t="shared" si="56"/>
        <v>130.10000000000002</v>
      </c>
      <c r="Q326" s="2">
        <f t="shared" si="56"/>
        <v>431.05</v>
      </c>
      <c r="R326" s="2">
        <f t="shared" si="56"/>
        <v>6.09</v>
      </c>
      <c r="S326" s="2">
        <f t="shared" si="56"/>
        <v>140.32000000000002</v>
      </c>
      <c r="T326" s="2">
        <f t="shared" si="56"/>
        <v>23.76</v>
      </c>
      <c r="U326" s="2">
        <f t="shared" si="56"/>
        <v>483.53</v>
      </c>
    </row>
    <row r="327" spans="1:21" ht="409.6" x14ac:dyDescent="0.25">
      <c r="A327" s="3"/>
      <c r="B327" s="5" t="s">
        <v>48</v>
      </c>
      <c r="C327" s="5">
        <f t="shared" ref="C327:U327" si="57">C315+C318+C326</f>
        <v>1075</v>
      </c>
      <c r="D327" s="5">
        <f t="shared" si="57"/>
        <v>40.67</v>
      </c>
      <c r="E327" s="5">
        <f t="shared" si="57"/>
        <v>26.58</v>
      </c>
      <c r="F327" s="5">
        <f t="shared" si="57"/>
        <v>110.80000000000001</v>
      </c>
      <c r="G327" s="5">
        <f t="shared" si="57"/>
        <v>846.1</v>
      </c>
      <c r="H327" s="5">
        <f t="shared" si="57"/>
        <v>0.70900000000000007</v>
      </c>
      <c r="I327" s="5">
        <f t="shared" si="57"/>
        <v>0.52</v>
      </c>
      <c r="J327" s="5">
        <f t="shared" si="57"/>
        <v>221.57999999999998</v>
      </c>
      <c r="K327" s="5">
        <f t="shared" si="57"/>
        <v>0.28999999999999998</v>
      </c>
      <c r="L327" s="5">
        <f t="shared" si="57"/>
        <v>20.54</v>
      </c>
      <c r="M327" s="5">
        <f t="shared" si="57"/>
        <v>899.31999999999994</v>
      </c>
      <c r="N327" s="5">
        <f t="shared" si="57"/>
        <v>1546.86</v>
      </c>
      <c r="O327" s="5">
        <f t="shared" si="57"/>
        <v>575.22</v>
      </c>
      <c r="P327" s="5">
        <f t="shared" si="57"/>
        <v>180.13000000000002</v>
      </c>
      <c r="Q327" s="5">
        <f t="shared" si="57"/>
        <v>729.54</v>
      </c>
      <c r="R327" s="5">
        <f t="shared" si="57"/>
        <v>7.617</v>
      </c>
      <c r="S327" s="5">
        <f t="shared" si="57"/>
        <v>194.87</v>
      </c>
      <c r="T327" s="5">
        <f t="shared" si="57"/>
        <v>41.800000000000004</v>
      </c>
      <c r="U327" s="5">
        <f t="shared" si="57"/>
        <v>562.44999999999993</v>
      </c>
    </row>
    <row r="329" spans="1:21" ht="15.75" x14ac:dyDescent="0.25">
      <c r="B329" s="35" t="s">
        <v>125</v>
      </c>
      <c r="C329" s="32" t="s">
        <v>126</v>
      </c>
      <c r="D329" s="32"/>
      <c r="E329" s="32"/>
      <c r="F329" s="36" t="s">
        <v>6</v>
      </c>
      <c r="G329" s="38" t="s">
        <v>127</v>
      </c>
      <c r="H329" s="38"/>
      <c r="I329" s="38"/>
      <c r="J329" s="38"/>
      <c r="K329" s="38"/>
      <c r="L329" s="38" t="s">
        <v>128</v>
      </c>
      <c r="M329" s="38"/>
      <c r="N329" s="38"/>
      <c r="O329" s="38"/>
      <c r="P329" s="38"/>
      <c r="Q329" s="38"/>
      <c r="R329" s="38"/>
      <c r="S329" s="38"/>
      <c r="T329" s="38"/>
    </row>
    <row r="330" spans="1:21" ht="30" x14ac:dyDescent="0.25">
      <c r="B330" s="35"/>
      <c r="C330" s="10" t="s">
        <v>3</v>
      </c>
      <c r="D330" s="11" t="s">
        <v>4</v>
      </c>
      <c r="E330" s="11" t="s">
        <v>5</v>
      </c>
      <c r="F330" s="37"/>
      <c r="G330" s="7" t="s">
        <v>7</v>
      </c>
      <c r="H330" s="7" t="s">
        <v>8</v>
      </c>
      <c r="I330" s="7" t="s">
        <v>9</v>
      </c>
      <c r="J330" s="7" t="s">
        <v>10</v>
      </c>
      <c r="K330" s="7" t="s">
        <v>11</v>
      </c>
      <c r="L330" s="7" t="s">
        <v>12</v>
      </c>
      <c r="M330" s="7" t="s">
        <v>13</v>
      </c>
      <c r="N330" s="7" t="s">
        <v>14</v>
      </c>
      <c r="O330" s="7" t="s">
        <v>15</v>
      </c>
      <c r="P330" s="7" t="s">
        <v>16</v>
      </c>
      <c r="Q330" s="7" t="s">
        <v>17</v>
      </c>
      <c r="R330" s="7" t="s">
        <v>18</v>
      </c>
      <c r="S330" s="7" t="s">
        <v>19</v>
      </c>
      <c r="T330" s="7" t="s">
        <v>20</v>
      </c>
    </row>
    <row r="331" spans="1:21" ht="409.6" x14ac:dyDescent="0.25">
      <c r="B331" s="35"/>
      <c r="C331" s="7" t="s">
        <v>21</v>
      </c>
      <c r="D331" s="7" t="s">
        <v>21</v>
      </c>
      <c r="E331" s="7" t="s">
        <v>21</v>
      </c>
      <c r="F331" s="12" t="s">
        <v>22</v>
      </c>
      <c r="G331" s="7" t="s">
        <v>23</v>
      </c>
      <c r="H331" s="7" t="s">
        <v>23</v>
      </c>
      <c r="I331" s="7" t="s">
        <v>24</v>
      </c>
      <c r="J331" s="7" t="s">
        <v>25</v>
      </c>
      <c r="K331" s="7" t="s">
        <v>23</v>
      </c>
      <c r="L331" s="7" t="s">
        <v>23</v>
      </c>
      <c r="M331" s="7" t="s">
        <v>23</v>
      </c>
      <c r="N331" s="7" t="s">
        <v>23</v>
      </c>
      <c r="O331" s="7" t="s">
        <v>23</v>
      </c>
      <c r="P331" s="7" t="s">
        <v>23</v>
      </c>
      <c r="Q331" s="7" t="s">
        <v>23</v>
      </c>
      <c r="R331" s="7" t="s">
        <v>25</v>
      </c>
      <c r="S331" s="7" t="s">
        <v>25</v>
      </c>
      <c r="T331" s="7" t="s">
        <v>25</v>
      </c>
    </row>
    <row r="332" spans="1:21" ht="409.6" x14ac:dyDescent="0.25">
      <c r="B332" s="8" t="s">
        <v>129</v>
      </c>
      <c r="C332" s="13">
        <f t="shared" ref="C332:T332" si="58">D34+D61+D89+D118+D145+D194+D221+D248+D277+D305+D327+D168</f>
        <v>511.46000000000004</v>
      </c>
      <c r="D332" s="13">
        <f t="shared" si="58"/>
        <v>424.65999999999997</v>
      </c>
      <c r="E332" s="13">
        <f t="shared" si="58"/>
        <v>1705.2</v>
      </c>
      <c r="F332" s="13">
        <f t="shared" si="58"/>
        <v>12681.100000000002</v>
      </c>
      <c r="G332" s="13">
        <f t="shared" si="58"/>
        <v>6.3350000000000009</v>
      </c>
      <c r="H332" s="13">
        <f t="shared" si="58"/>
        <v>7.0260000000000007</v>
      </c>
      <c r="I332" s="13">
        <f t="shared" si="58"/>
        <v>4527.1499999999996</v>
      </c>
      <c r="J332" s="13">
        <f t="shared" si="58"/>
        <v>7.120000000000001</v>
      </c>
      <c r="K332" s="13">
        <f t="shared" si="58"/>
        <v>261.18</v>
      </c>
      <c r="L332" s="13">
        <f t="shared" si="58"/>
        <v>12438.75</v>
      </c>
      <c r="M332" s="13">
        <f t="shared" si="58"/>
        <v>17768.28</v>
      </c>
      <c r="N332" s="13">
        <f t="shared" si="58"/>
        <v>6793.0600000000013</v>
      </c>
      <c r="O332" s="13">
        <f t="shared" si="58"/>
        <v>2100.54</v>
      </c>
      <c r="P332" s="13">
        <f t="shared" si="58"/>
        <v>7621.0199999999986</v>
      </c>
      <c r="Q332" s="13">
        <f t="shared" si="58"/>
        <v>104.44700000000002</v>
      </c>
      <c r="R332" s="13">
        <f t="shared" si="58"/>
        <v>1413.94</v>
      </c>
      <c r="S332" s="13">
        <f t="shared" si="58"/>
        <v>370.05999999999995</v>
      </c>
      <c r="T332" s="13">
        <f t="shared" si="58"/>
        <v>2800.9399999999996</v>
      </c>
    </row>
    <row r="333" spans="1:21" ht="409.6" x14ac:dyDescent="0.25">
      <c r="B333" s="8" t="s">
        <v>130</v>
      </c>
      <c r="C333" s="14">
        <f>C332/12</f>
        <v>42.62166666666667</v>
      </c>
      <c r="D333" s="14">
        <f t="shared" ref="D333:T333" si="59">D332/12</f>
        <v>35.388333333333328</v>
      </c>
      <c r="E333" s="13">
        <f t="shared" si="59"/>
        <v>142.1</v>
      </c>
      <c r="F333" s="13">
        <f t="shared" si="59"/>
        <v>1056.7583333333334</v>
      </c>
      <c r="G333" s="14">
        <f t="shared" si="59"/>
        <v>0.5279166666666667</v>
      </c>
      <c r="H333" s="14">
        <f t="shared" si="59"/>
        <v>0.58550000000000002</v>
      </c>
      <c r="I333" s="13">
        <f t="shared" si="59"/>
        <v>377.26249999999999</v>
      </c>
      <c r="J333" s="14">
        <f t="shared" si="59"/>
        <v>0.59333333333333338</v>
      </c>
      <c r="K333" s="13">
        <f t="shared" si="59"/>
        <v>21.765000000000001</v>
      </c>
      <c r="L333" s="13">
        <f t="shared" si="59"/>
        <v>1036.5625</v>
      </c>
      <c r="M333" s="13">
        <f t="shared" si="59"/>
        <v>1480.6899999999998</v>
      </c>
      <c r="N333" s="13">
        <f t="shared" si="59"/>
        <v>566.08833333333348</v>
      </c>
      <c r="O333" s="13">
        <f t="shared" si="59"/>
        <v>175.04499999999999</v>
      </c>
      <c r="P333" s="13">
        <f t="shared" si="59"/>
        <v>635.08499999999992</v>
      </c>
      <c r="Q333" s="14">
        <f t="shared" si="59"/>
        <v>8.7039166666666681</v>
      </c>
      <c r="R333" s="13">
        <f t="shared" si="59"/>
        <v>117.82833333333333</v>
      </c>
      <c r="S333" s="13">
        <f t="shared" si="59"/>
        <v>30.838333333333328</v>
      </c>
      <c r="T333" s="13">
        <f t="shared" si="59"/>
        <v>233.41166666666663</v>
      </c>
    </row>
    <row r="334" spans="1:21" ht="30" x14ac:dyDescent="0.25">
      <c r="B334" s="15" t="s">
        <v>131</v>
      </c>
      <c r="C334" s="16">
        <f>C332*4/F332*100</f>
        <v>16.132985308845445</v>
      </c>
      <c r="D334" s="16">
        <f>D332*9/F332*100</f>
        <v>30.13886807926756</v>
      </c>
      <c r="E334" s="16">
        <v>53.73</v>
      </c>
      <c r="F334" s="17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</row>
    <row r="336" spans="1:21" ht="409.6" x14ac:dyDescent="0.25">
      <c r="C336" s="31" t="s">
        <v>132</v>
      </c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</row>
    <row r="338" spans="2:10" ht="409.6" x14ac:dyDescent="0.25">
      <c r="B338" s="2" t="s">
        <v>133</v>
      </c>
      <c r="C338" s="32" t="s">
        <v>134</v>
      </c>
      <c r="D338" s="32"/>
      <c r="E338" s="32" t="s">
        <v>135</v>
      </c>
      <c r="F338" s="32"/>
      <c r="G338" s="32" t="s">
        <v>136</v>
      </c>
      <c r="H338" s="32"/>
      <c r="I338" s="32" t="s">
        <v>137</v>
      </c>
      <c r="J338" s="32"/>
    </row>
    <row r="339" spans="2:10" ht="409.6" x14ac:dyDescent="0.25">
      <c r="B339" s="8" t="s">
        <v>141</v>
      </c>
      <c r="C339" s="33">
        <f>(C17+C45+C71+C100+C128+C178+C205+C231+C259+C287+C315+C154)/12</f>
        <v>348.75</v>
      </c>
      <c r="D339" s="33"/>
      <c r="E339" s="33">
        <f>(C20+C48+C74+C103+C131+C181+C208+C234+C262+C290+C318+C157)/12</f>
        <v>100</v>
      </c>
      <c r="F339" s="33"/>
      <c r="G339" s="33">
        <f>(C28+C56+C84+C112+C140+C189+C216+C243+C271+C300+C326+C165)/12</f>
        <v>631.66666666666663</v>
      </c>
      <c r="H339" s="33"/>
      <c r="I339" s="33">
        <f>(C33+C60+C88+C117+C144+C193+C220+C247+C276+C304)/10</f>
        <v>220.1</v>
      </c>
      <c r="J339" s="33"/>
    </row>
    <row r="341" spans="2:10" ht="409.6" x14ac:dyDescent="0.25">
      <c r="B341" s="27"/>
      <c r="C341" s="28"/>
      <c r="D341" s="28"/>
      <c r="E341" s="28"/>
      <c r="F341" s="28"/>
      <c r="G341" s="28"/>
      <c r="H341" s="28"/>
      <c r="I341" s="28"/>
      <c r="J341" s="28"/>
    </row>
  </sheetData>
  <sheetProtection formatCells="0" formatColumns="0" formatRows="0" insertColumns="0" insertRows="0" insertHyperlinks="0" deleteColumns="0" deleteRows="0" sort="0" autoFilter="0" pivotTables="0"/>
  <mergeCells count="34">
    <mergeCell ref="A120:U120"/>
    <mergeCell ref="A1:B1"/>
    <mergeCell ref="O1:U1"/>
    <mergeCell ref="A2:G2"/>
    <mergeCell ref="O2:U2"/>
    <mergeCell ref="A3:G3"/>
    <mergeCell ref="O3:U3"/>
    <mergeCell ref="A5:U5"/>
    <mergeCell ref="A7:U7"/>
    <mergeCell ref="A36:U36"/>
    <mergeCell ref="A63:U63"/>
    <mergeCell ref="A91:U91"/>
    <mergeCell ref="A279:U279"/>
    <mergeCell ref="B329:B331"/>
    <mergeCell ref="C329:E329"/>
    <mergeCell ref="F329:F330"/>
    <mergeCell ref="G329:K329"/>
    <mergeCell ref="L329:T329"/>
    <mergeCell ref="B341:J341"/>
    <mergeCell ref="A147:U147"/>
    <mergeCell ref="A307:U307"/>
    <mergeCell ref="C336:T336"/>
    <mergeCell ref="C338:D338"/>
    <mergeCell ref="E338:F338"/>
    <mergeCell ref="G338:H338"/>
    <mergeCell ref="I338:J338"/>
    <mergeCell ref="C339:D339"/>
    <mergeCell ref="E339:F339"/>
    <mergeCell ref="G339:H339"/>
    <mergeCell ref="I339:J339"/>
    <mergeCell ref="A170:U170"/>
    <mergeCell ref="A196:U196"/>
    <mergeCell ref="A223:U223"/>
    <mergeCell ref="A250:U250"/>
  </mergeCells>
  <pageMargins left="0.7" right="0.7" top="0.75" bottom="0.75" header="0.3" footer="0.3"/>
  <pageSetup scale="67" orientation="landscape" r:id="rId1"/>
  <rowBreaks count="9" manualBreakCount="9">
    <brk id="32" max="16383" man="1"/>
    <brk id="59" max="16383" man="1"/>
    <brk id="87" max="16383" man="1"/>
    <brk id="116" max="16383" man="1"/>
    <brk id="143" max="16383" man="1"/>
    <brk id="171" max="16383" man="1"/>
    <brk id="199" max="16383" man="1"/>
    <brk id="225" max="16383" man="1"/>
    <brk id="2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дней 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Кадряково</cp:lastModifiedBy>
  <cp:lastPrinted>2021-11-02T12:55:40Z</cp:lastPrinted>
  <dcterms:created xsi:type="dcterms:W3CDTF">2021-08-27T10:43:40Z</dcterms:created>
  <dcterms:modified xsi:type="dcterms:W3CDTF">2025-09-18T10:34:18Z</dcterms:modified>
</cp:coreProperties>
</file>